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56" windowWidth="15470" windowHeight="8540" tabRatio="528" activeTab="0"/>
  </bookViews>
  <sheets>
    <sheet name="ΕΞΕΤΑΣΤΙΚΗ ΓΕΝΑΡΗ-ΦΛΕΒΑΡΗ ΄19" sheetId="1" r:id="rId1"/>
    <sheet name="ΕΠΙΤΗΡΗΤΕΣ" sheetId="2" r:id="rId2"/>
  </sheets>
  <definedNames>
    <definedName name="_xlnm.Print_Area" localSheetId="0">'ΕΞΕΤΑΣΤΙΚΗ ΓΕΝΑΡΗ-ΦΛΕΒΑΡΗ ΄19'!$A$1:$I$89</definedName>
  </definedNames>
  <calcPr fullCalcOnLoad="1"/>
</workbook>
</file>

<file path=xl/sharedStrings.xml><?xml version="1.0" encoding="utf-8"?>
<sst xmlns="http://schemas.openxmlformats.org/spreadsheetml/2006/main" count="248" uniqueCount="156">
  <si>
    <t>ΣΧΟΛΗ  ΔΙΟΙΚΗΣΗΣ  ΚΑΙ  ΟΙΚΟΝΟΜΙΑΣ</t>
  </si>
  <si>
    <t>ΜΑΘΗΜΑ</t>
  </si>
  <si>
    <t>ΕΙΣΗΓΗΤΗΣ</t>
  </si>
  <si>
    <t>Κοινωνιολογία -Θ</t>
  </si>
  <si>
    <t>Δ3</t>
  </si>
  <si>
    <t>Δ5</t>
  </si>
  <si>
    <t>11-1</t>
  </si>
  <si>
    <t>1-3</t>
  </si>
  <si>
    <t>Δ7</t>
  </si>
  <si>
    <t>Αρχές  Πληροφορικής -Θ</t>
  </si>
  <si>
    <t>Δ1</t>
  </si>
  <si>
    <t>9-11</t>
  </si>
  <si>
    <t>Διοίκηση Ανθρώπινων Πόρων-Θ</t>
  </si>
  <si>
    <t>Λογιστική Ι-Θ</t>
  </si>
  <si>
    <t>Εισαγωγή στο δίκαιο-Θ</t>
  </si>
  <si>
    <t>Μαθηματικά -Θ</t>
  </si>
  <si>
    <t>ΤΜ</t>
  </si>
  <si>
    <t>ΕΠΙΤΗΡΗΤΕΣ</t>
  </si>
  <si>
    <t>ΣΕΡΔΑΡΗΣ</t>
  </si>
  <si>
    <t>ΖΗΣΟΠΟΥΛΟΣ</t>
  </si>
  <si>
    <t>Καθηγητής</t>
  </si>
  <si>
    <t>ΑΝΤΩΝΙΑΔΗΣ</t>
  </si>
  <si>
    <t>ΣΟΡΜΑΣ</t>
  </si>
  <si>
    <t>ΤΣΙΩΡΑ</t>
  </si>
  <si>
    <t>ΤΣΙΑΤΣΙΟΥ</t>
  </si>
  <si>
    <t>ΕΔΙΠ</t>
  </si>
  <si>
    <t>ΚΥΡΟΠΟΥΛΟΣ</t>
  </si>
  <si>
    <t>ΞΑΝΘΟΠΟΥΛΟΣ</t>
  </si>
  <si>
    <t>ΣΑΠΡΙΚΗΣ</t>
  </si>
  <si>
    <t>Α/Α</t>
  </si>
  <si>
    <t>ΙΔΙΟΤΗΤΑ</t>
  </si>
  <si>
    <t>ΩΡΕΣ/ΕΒΔΟΜΑΔΑ</t>
  </si>
  <si>
    <t>ΩΡΕΣ</t>
  </si>
  <si>
    <t>ΗΜΕΡΟΜΗΝΙΑ</t>
  </si>
  <si>
    <t>Επιχειρηματικότητα και Καινοτομία-Θ</t>
  </si>
  <si>
    <t>Στρατηγική των Επιχειρήσεων-Θ</t>
  </si>
  <si>
    <t>Αγγλική Ορολογία Ι - Θ</t>
  </si>
  <si>
    <t xml:space="preserve">Σόρμας Αστέριος                                          </t>
  </si>
  <si>
    <t>Μακροοικονομική-Θ</t>
  </si>
  <si>
    <t xml:space="preserve">Αντωνιάδης  Ιωάννης               </t>
  </si>
  <si>
    <t>Αξιολόγηση Επενδύσεων-Θ</t>
  </si>
  <si>
    <t xml:space="preserve">Αντωνιάδης  Ιωάννης                       </t>
  </si>
  <si>
    <t>Ποσοτικές Μέθοδοι στην Δοίκηση Επιχειρήσεων Ι-Θ</t>
  </si>
  <si>
    <t>Ανάλυση Χρηματοοικονομικών Καταστάσεων - Θ</t>
  </si>
  <si>
    <t xml:space="preserve">Τσιώρα Αικατερίνη                            </t>
  </si>
  <si>
    <t xml:space="preserve">Σερδάρης   Παναγιώτης                                         </t>
  </si>
  <si>
    <t xml:space="preserve">Σερδάρης   Παναγιώτης                                          </t>
  </si>
  <si>
    <t xml:space="preserve">Σαπρίκης Εευάγγελος                              </t>
  </si>
  <si>
    <t xml:space="preserve">Ζησόπουλος Δημήτριος                                                             </t>
  </si>
  <si>
    <t xml:space="preserve">Σίσκος Ευάγγελος                                                           </t>
  </si>
  <si>
    <t>Οργανωσιακή Συμπεριφορά-Θ</t>
  </si>
  <si>
    <t>Εισαγωγή στη Διοίκηση Επιχειρήσεων-Θ</t>
  </si>
  <si>
    <t>Εταιρική Διακυβέρνηση-Θ</t>
  </si>
  <si>
    <t>Διοίκηση Λειτουργιών-Θ</t>
  </si>
  <si>
    <t>Πληροφοριακά Συστήματα στην Οικονομία-Θ</t>
  </si>
  <si>
    <t>Ελεγκτική &amp; Εσωτερικός Έλεγχος-Θ</t>
  </si>
  <si>
    <t xml:space="preserve">Ευρωπαική Οικονομική Ολοκλήρωση-Θ
</t>
  </si>
  <si>
    <t>ΣΥΝΟΛΟ ΩΡΩΝ</t>
  </si>
  <si>
    <t>ΣΙΣΚΟΣ</t>
  </si>
  <si>
    <t>Στατιστική Ι-Θ</t>
  </si>
  <si>
    <t>Επιχειρηματική Ηθική &amp; Εταιρική Κοινωνική Ευθύνη-Θ</t>
  </si>
  <si>
    <t xml:space="preserve">Αναπληρωτής Καθηγητής </t>
  </si>
  <si>
    <t>Καθηγητής Εφαρμογών</t>
  </si>
  <si>
    <t>Επίκουρος Καθηγητής</t>
  </si>
  <si>
    <t>Προγραμματισμός Η/Υ</t>
  </si>
  <si>
    <t>ΕΓΓΕΓΡΑΜΜΕΝΟΙ</t>
  </si>
  <si>
    <t>ΤΜΗΜΑ: ΔΙΟΙΚΗΣΗΣ  ΕΠΙΧΕΙΡΗΣΕΩΝ ΚΟΖΑΝΗ</t>
  </si>
  <si>
    <t>Σαριαννίδης Νικόλαος</t>
  </si>
  <si>
    <t>Σόρμας Αστέριος</t>
  </si>
  <si>
    <t>Καθηγήτρια</t>
  </si>
  <si>
    <t xml:space="preserve">Αναπληρ. Καθηγήτρια </t>
  </si>
  <si>
    <t xml:space="preserve">ΝΕΕΣ ΑΙΘ. </t>
  </si>
  <si>
    <t>1306, 1307, 1301</t>
  </si>
  <si>
    <t xml:space="preserve">Επιχειρηματικά Σχέδια </t>
  </si>
  <si>
    <t>ΚΑΛΥΒΑ</t>
  </si>
  <si>
    <t>ΕΓΓ.ΦΟΙΤΗΤΩΝ Χ % ΣΥΜ/ΧΗΣ</t>
  </si>
  <si>
    <t>Δ1, ΛΧ</t>
  </si>
  <si>
    <t>Βελέντζας Ιωάννης</t>
  </si>
  <si>
    <t>Αντωνιάδης, Σόρμας</t>
  </si>
  <si>
    <t>1204, 1202, 1201, 1303, 1302, 1301, 1308, 1307, 1306, 2304, Μικρ.Αμφ.</t>
  </si>
  <si>
    <t>1306, 1307, 1204, 1202, 1201</t>
  </si>
  <si>
    <t>1306, 1307, 1303, 1302, 1301, 1204, 1202, 1201</t>
  </si>
  <si>
    <t>Σαπρίκης</t>
  </si>
  <si>
    <t>1307, 1306, 1204, 1202</t>
  </si>
  <si>
    <t>4-6</t>
  </si>
  <si>
    <t>Τσιώρα, Τσιάτσιου, Καλύβα, Ξανθόπουλος</t>
  </si>
  <si>
    <t>ΠΡΟΓΡΑΜΜΑ   ΕΞΕΤΑΣΕΩΝ   ΙΑΝΟΥΑΡΙΟΥ-ΦΕΒΡΟΥΑΡΙΟΥ  2019</t>
  </si>
  <si>
    <t>Δευτέρα 21 Ιανουαρίου 2019</t>
  </si>
  <si>
    <t>Τρίτη  22 Ιανουαρίου 2019</t>
  </si>
  <si>
    <t>Τετάρτη 23 Ιανουαρίου 2019</t>
  </si>
  <si>
    <t>Πέμπτη 24 Ιανουαρίου 2019</t>
  </si>
  <si>
    <t>Παρασκευή 25 Ιανουαρίου 2019</t>
  </si>
  <si>
    <t>Δευτέρα 28 Ιανουαρίου 2019</t>
  </si>
  <si>
    <t>Τρίτη 29 Ιανουαρίου 2019</t>
  </si>
  <si>
    <t>Τετάρτη 30 Ιανουαρίου 2019</t>
  </si>
  <si>
    <t>Πέμπτη 31 Ιανουαρίου 2019</t>
  </si>
  <si>
    <t>Παρασκευή 01 Φεβρουαρίου 2019</t>
  </si>
  <si>
    <t>Δευτέρα 04 Φεβρουαρίου 2019</t>
  </si>
  <si>
    <t>Τρίτη 05 Φεβρουαρίου 2019</t>
  </si>
  <si>
    <t>Τετάρτη 06 Φεβρουαρίου 2019</t>
  </si>
  <si>
    <t>Πέμπτη 07 Φεβρουαρίου 2019</t>
  </si>
  <si>
    <t>Παρασκευή 08 Φεβρουαρίου 2019</t>
  </si>
  <si>
    <t>Μεθοδολογία Έρευνας</t>
  </si>
  <si>
    <t>3-5</t>
  </si>
  <si>
    <t>5-7</t>
  </si>
  <si>
    <t>Κωνσταντινίδης Αναστάσιος</t>
  </si>
  <si>
    <t>1307, 1301</t>
  </si>
  <si>
    <t>Κακουλίδης Κωνσταντίνος</t>
  </si>
  <si>
    <t xml:space="preserve">Κανάβας Βασίλειος </t>
  </si>
  <si>
    <t>Σπινθηρόπουλος Κωνσταντίνος</t>
  </si>
  <si>
    <t xml:space="preserve">  Α Ρ Γ Ι Α  Τ Ρ Ι Ω Ν    Ι Ε Ρ Α Ρ Χ Ω Ν</t>
  </si>
  <si>
    <t>1306, 1307</t>
  </si>
  <si>
    <t>1306, 1307, 1204</t>
  </si>
  <si>
    <t>1308, 1307, 1306, 2304, 1302, Μικρ.Αμφ. Μεγ.Αμφ.</t>
  </si>
  <si>
    <t>1306, 1307, 1308</t>
  </si>
  <si>
    <t>1201, 1202, 1204, 1301</t>
  </si>
  <si>
    <t>Αντωνιάδης Ιωάννης</t>
  </si>
  <si>
    <t>3-4</t>
  </si>
  <si>
    <t>Δ6</t>
  </si>
  <si>
    <t>1306, 1307, 1302</t>
  </si>
  <si>
    <t>1306, 1301, 1204, 1202, 1201</t>
  </si>
  <si>
    <t>1308, 1307, 1306, 1302</t>
  </si>
  <si>
    <t>1307, 1308</t>
  </si>
  <si>
    <t>1306, 1307, 1308, Μικρ.Αμφ., 1204, 1202, 1201</t>
  </si>
  <si>
    <t>Κωνσταντινίδης, Τσιάτσιου</t>
  </si>
  <si>
    <t>Σερδάρης, Αντωνιάδου, Ξανθόπουλος, Κυρόπουλος, Καλύβα</t>
  </si>
  <si>
    <t>Σπινθηρόπουλος,  Αντωνιάδης, Αντωνιάδου, Κωνσταντινίδης, Καλύβα, Ξανθόπουλος, Κυρόπουλος, + ΕΠΙΤΗΡΗΤΕΣ ΛΟΓΙΣΤΙΚΗΣ</t>
  </si>
  <si>
    <t>Σίσκος, Καλύβα</t>
  </si>
  <si>
    <t>Τσιώρα, Τσιάτσιου, Αντωνιάδου, Σόρμας, Σαπρίκης</t>
  </si>
  <si>
    <t>Σπινθηρόπουλος,  Τσιάτσιου</t>
  </si>
  <si>
    <t>Σερδάρης, Σπινθηρόπουλος, Αντωνιάδης, Κυρόπουλος, Καλύβα</t>
  </si>
  <si>
    <t>Σόρμας, Σερδάρης, Σαπρίκης, Τσιώρα, Αντωνιάδου</t>
  </si>
  <si>
    <t>Τσιάτσιου, Σαπρίκης</t>
  </si>
  <si>
    <t>Σπινθηρόπουλος, Τσιάτσιου, Κυρόπουλος, Ξανθόπουλος</t>
  </si>
  <si>
    <t>Ξανθόπουλος, Κυρόπουλος, Καλύβα, Κανάβας, Αντωνιάδου, Σερδάρης, Ζησόπουλος,+ ΕΠΙΤΗΡΗΤΕΣ ΛΟΓΙΣΤΙΚΗΣ</t>
  </si>
  <si>
    <t>Σόρμας, Κακουλίδης, Κανάβας</t>
  </si>
  <si>
    <t>Σπινθηρόπουλος, Ξανθόπουλος, Κυρόπουλος, Καλύβα</t>
  </si>
  <si>
    <t>Μικρ. Αμφ.</t>
  </si>
  <si>
    <t>ΚΑΝΑΒΑΣ</t>
  </si>
  <si>
    <t>ΑΝΤΩΝΙΑΔΟΥ</t>
  </si>
  <si>
    <t>ΣΠΙΝΘΗΡΟΠΟΥΛΟΣ</t>
  </si>
  <si>
    <t>ΚΩΝΣΤΑΝΤΙΝΙΔΗΣ</t>
  </si>
  <si>
    <t>ΚΑΚΟΥΛΙΔΗΣ</t>
  </si>
  <si>
    <t xml:space="preserve">Α Ρ Γ Ι Α  Τ Ρ Ι Ω Ν  Ι Ε Ρ Α Ρ Χ Ω Ν </t>
  </si>
  <si>
    <t>Καλύβα, Ξανθόπουλος, Κυρόπουλος, Σπινθηρόπουλος, Σαπρίκης, + ΕΠΙΤΗΡΗΤΕΣ ΛΟΓΙΣΤΙΚΗΣ</t>
  </si>
  <si>
    <t>Αντωνιάδης, Κακουλίδης, Σόρμας, Αντωνιάδου</t>
  </si>
  <si>
    <t>Αντωνιάδης, Αντωνιάδου, Κανάβας, Τσιώρα</t>
  </si>
  <si>
    <t>Ξανθόπουλος, Κανάβας</t>
  </si>
  <si>
    <t>Κακουλίδης, Καλύβα, Κυρόπουλος, Ξανθόπουλος, Τσιάτσιου, Τσιώρα, Αντωνιάδου</t>
  </si>
  <si>
    <t>Αντωνιάδης, Κυρόπουλος, Αντωνιάδου</t>
  </si>
  <si>
    <t xml:space="preserve">Σαπρίκης, Καλύβα, Τσιώρα, Κυρόπουλος, Ξανθόπουλος </t>
  </si>
  <si>
    <t>Σόρμας, Σίσκος, Αντωνιάδου, Τσιώρα, Καλύβα, Κακουλίδης, Σπινθηρόπουλος, Κωνσταντινίδης, Κανάβας, Κυρόπουλος</t>
  </si>
  <si>
    <t>Κακουλίδης, Αντωνιάδου, Σπινθηρόπουλος, Ξανθόπουλος, + ΕΠΙΤΗΡΗΤΕΣ ΛΟΓΙΣΤΙΚΗΣ</t>
  </si>
  <si>
    <t>Μεγ.Αμφ., 1308, 1307, 1306, 2304</t>
  </si>
  <si>
    <t xml:space="preserve"> Μικρ. Αμφ., 1301, 1302, 1303, 1306, 1307, 1308, 1201, 1202, 1204, 2304</t>
  </si>
  <si>
    <t>1308, 1307, 1306, 1204, 1202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</si>
</sst>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2"/>
      <name val="Verdana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0"/>
      <name val="Times New Roman"/>
      <family val="1"/>
    </font>
    <font>
      <b/>
      <sz val="16"/>
      <name val="Arial"/>
      <family val="2"/>
    </font>
    <font>
      <b/>
      <i/>
      <sz val="12"/>
      <name val="Times New Roman"/>
      <family val="1"/>
    </font>
    <font>
      <sz val="14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thin"/>
    </border>
    <border>
      <left/>
      <right style="medium"/>
      <top/>
      <bottom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229">
    <xf numFmtId="0" fontId="0" fillId="0" borderId="0" xfId="0" applyAlignment="1">
      <alignment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16" xfId="0" applyFont="1" applyBorder="1" applyAlignment="1">
      <alignment horizontal="left" vertical="center" wrapText="1"/>
    </xf>
    <xf numFmtId="1" fontId="4" fillId="0" borderId="32" xfId="0" applyNumberFormat="1" applyFont="1" applyBorder="1" applyAlignment="1">
      <alignment horizontal="right" vertical="center" wrapText="1"/>
    </xf>
    <xf numFmtId="0" fontId="0" fillId="0" borderId="33" xfId="0" applyFont="1" applyBorder="1" applyAlignment="1">
      <alignment horizontal="center" vertical="top" wrapText="1"/>
    </xf>
    <xf numFmtId="14" fontId="5" fillId="0" borderId="26" xfId="0" applyNumberFormat="1" applyFont="1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textRotation="90" wrapText="1"/>
    </xf>
    <xf numFmtId="0" fontId="0" fillId="0" borderId="34" xfId="0" applyFill="1" applyBorder="1" applyAlignment="1">
      <alignment horizontal="center" vertical="center" textRotation="90" wrapText="1"/>
    </xf>
    <xf numFmtId="14" fontId="5" fillId="0" borderId="34" xfId="0" applyNumberFormat="1" applyFont="1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35" xfId="0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14" fontId="5" fillId="0" borderId="35" xfId="0" applyNumberFormat="1" applyFont="1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textRotation="90" wrapText="1"/>
    </xf>
    <xf numFmtId="0" fontId="0" fillId="0" borderId="36" xfId="0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 wrapText="1"/>
    </xf>
    <xf numFmtId="0" fontId="4" fillId="0" borderId="38" xfId="0" applyFont="1" applyBorder="1" applyAlignment="1">
      <alignment horizontal="center" vertical="top" wrapText="1"/>
    </xf>
    <xf numFmtId="0" fontId="2" fillId="0" borderId="39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44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vertical="center" wrapText="1"/>
    </xf>
    <xf numFmtId="1" fontId="2" fillId="0" borderId="45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14" fontId="5" fillId="0" borderId="46" xfId="0" applyNumberFormat="1" applyFont="1" applyFill="1" applyBorder="1" applyAlignment="1">
      <alignment horizontal="center" vertical="center" textRotation="90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4" fontId="5" fillId="0" borderId="26" xfId="0" applyNumberFormat="1" applyFont="1" applyFill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1" fontId="2" fillId="0" borderId="4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vertical="center"/>
    </xf>
    <xf numFmtId="0" fontId="10" fillId="0" borderId="52" xfId="0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54" xfId="0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wrapText="1"/>
    </xf>
    <xf numFmtId="0" fontId="0" fillId="0" borderId="5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49" fontId="2" fillId="0" borderId="48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left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0" fillId="0" borderId="5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 vertical="center" textRotation="90" wrapText="1"/>
    </xf>
    <xf numFmtId="0" fontId="0" fillId="0" borderId="38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/>
    </xf>
    <xf numFmtId="1" fontId="2" fillId="0" borderId="2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justify" vertical="center" wrapText="1"/>
    </xf>
    <xf numFmtId="49" fontId="2" fillId="0" borderId="58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textRotation="90" wrapText="1"/>
    </xf>
    <xf numFmtId="0" fontId="0" fillId="0" borderId="68" xfId="0" applyFill="1" applyBorder="1" applyAlignment="1">
      <alignment horizontal="center" vertical="center" textRotation="90" wrapText="1"/>
    </xf>
    <xf numFmtId="0" fontId="0" fillId="0" borderId="19" xfId="0" applyFill="1" applyBorder="1" applyAlignment="1">
      <alignment horizontal="center" vertical="center" textRotation="90" wrapText="1"/>
    </xf>
    <xf numFmtId="14" fontId="5" fillId="0" borderId="58" xfId="0" applyNumberFormat="1" applyFont="1" applyFill="1" applyBorder="1" applyAlignment="1">
      <alignment horizontal="center" vertical="center" textRotation="90" wrapText="1"/>
    </xf>
    <xf numFmtId="0" fontId="0" fillId="0" borderId="60" xfId="0" applyFill="1" applyBorder="1" applyAlignment="1">
      <alignment horizontal="center" vertical="center" textRotation="90" wrapText="1"/>
    </xf>
    <xf numFmtId="14" fontId="5" fillId="0" borderId="68" xfId="0" applyNumberFormat="1" applyFont="1" applyFill="1" applyBorder="1" applyAlignment="1">
      <alignment horizontal="center" vertical="center" textRotation="90" wrapText="1"/>
    </xf>
    <xf numFmtId="0" fontId="0" fillId="0" borderId="6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59" xfId="0" applyBorder="1" applyAlignment="1">
      <alignment horizontal="center" vertical="center" textRotation="90" wrapText="1"/>
    </xf>
    <xf numFmtId="0" fontId="0" fillId="0" borderId="60" xfId="0" applyBorder="1" applyAlignment="1">
      <alignment horizontal="center" vertical="center" textRotation="90" wrapText="1"/>
    </xf>
    <xf numFmtId="0" fontId="0" fillId="0" borderId="6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14" fontId="5" fillId="0" borderId="19" xfId="0" applyNumberFormat="1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60" zoomScaleNormal="60" zoomScalePageLayoutView="0" workbookViewId="0" topLeftCell="A1">
      <selection activeCell="A1" sqref="A1:I1"/>
    </sheetView>
  </sheetViews>
  <sheetFormatPr defaultColWidth="8.796875" defaultRowHeight="15"/>
  <cols>
    <col min="1" max="1" width="10.59765625" style="0" customWidth="1"/>
    <col min="2" max="2" width="5" style="0" customWidth="1"/>
    <col min="3" max="3" width="23.296875" style="0" customWidth="1"/>
    <col min="4" max="4" width="5.19921875" style="0" customWidth="1"/>
    <col min="5" max="5" width="17.3984375" style="0" customWidth="1"/>
    <col min="6" max="6" width="5.3984375" style="0" customWidth="1"/>
    <col min="7" max="7" width="6.3984375" style="0" customWidth="1"/>
    <col min="8" max="8" width="14.59765625" style="0" customWidth="1"/>
    <col min="9" max="9" width="33.5" style="0" customWidth="1"/>
    <col min="10" max="10" width="14.59765625" style="0" customWidth="1"/>
  </cols>
  <sheetData>
    <row r="1" spans="1:9" ht="15">
      <c r="A1" s="205" t="s">
        <v>86</v>
      </c>
      <c r="B1" s="205"/>
      <c r="C1" s="205"/>
      <c r="D1" s="205"/>
      <c r="E1" s="205"/>
      <c r="F1" s="205"/>
      <c r="G1" s="205"/>
      <c r="H1" s="205"/>
      <c r="I1" s="205"/>
    </row>
    <row r="2" spans="1:9" ht="15">
      <c r="A2" s="206" t="s">
        <v>0</v>
      </c>
      <c r="B2" s="206"/>
      <c r="C2" s="206"/>
      <c r="D2" s="206"/>
      <c r="E2" s="206"/>
      <c r="F2" s="206"/>
      <c r="G2" s="206"/>
      <c r="H2" s="206"/>
      <c r="I2" s="206"/>
    </row>
    <row r="3" spans="1:9" ht="27.75" customHeight="1" thickBot="1">
      <c r="A3" s="207" t="s">
        <v>66</v>
      </c>
      <c r="B3" s="207"/>
      <c r="C3" s="207"/>
      <c r="D3" s="207"/>
      <c r="E3" s="207"/>
      <c r="F3" s="207"/>
      <c r="G3" s="207"/>
      <c r="H3" s="207"/>
      <c r="I3" s="207"/>
    </row>
    <row r="4" spans="1:9" ht="88.5" customHeight="1" thickBot="1">
      <c r="A4" s="21" t="s">
        <v>33</v>
      </c>
      <c r="B4" s="21" t="s">
        <v>32</v>
      </c>
      <c r="C4" s="1" t="s">
        <v>1</v>
      </c>
      <c r="D4" s="71" t="s">
        <v>16</v>
      </c>
      <c r="E4" s="26" t="s">
        <v>2</v>
      </c>
      <c r="F4" s="1" t="s">
        <v>65</v>
      </c>
      <c r="G4" s="70" t="s">
        <v>75</v>
      </c>
      <c r="H4" s="1" t="s">
        <v>71</v>
      </c>
      <c r="I4" s="93" t="s">
        <v>17</v>
      </c>
    </row>
    <row r="5" spans="1:18" s="141" customFormat="1" ht="75" customHeight="1" thickBot="1">
      <c r="A5" s="208" t="s">
        <v>87</v>
      </c>
      <c r="B5" s="22" t="s">
        <v>11</v>
      </c>
      <c r="C5" s="18" t="s">
        <v>9</v>
      </c>
      <c r="D5" s="64" t="s">
        <v>76</v>
      </c>
      <c r="E5" s="18" t="s">
        <v>48</v>
      </c>
      <c r="F5" s="188">
        <f>467+(432+14+7)</f>
        <v>920</v>
      </c>
      <c r="G5" s="188">
        <f>F5*40%</f>
        <v>368</v>
      </c>
      <c r="H5" s="188" t="s">
        <v>79</v>
      </c>
      <c r="I5" s="167" t="s">
        <v>134</v>
      </c>
      <c r="J5" s="99"/>
      <c r="K5" s="79"/>
      <c r="L5" s="100"/>
      <c r="M5" s="79"/>
      <c r="N5" s="140"/>
      <c r="O5" s="140"/>
      <c r="P5" s="140"/>
      <c r="Q5" s="140"/>
      <c r="R5" s="140"/>
    </row>
    <row r="6" spans="1:18" s="141" customFormat="1" ht="51" customHeight="1" thickBot="1">
      <c r="A6" s="204"/>
      <c r="B6" s="17" t="s">
        <v>6</v>
      </c>
      <c r="C6" s="7" t="s">
        <v>50</v>
      </c>
      <c r="D6" s="66" t="s">
        <v>5</v>
      </c>
      <c r="E6" s="7" t="s">
        <v>46</v>
      </c>
      <c r="F6" s="130">
        <v>237</v>
      </c>
      <c r="G6" s="159">
        <f>F6*50%</f>
        <v>118.5</v>
      </c>
      <c r="H6" s="189" t="s">
        <v>72</v>
      </c>
      <c r="I6" s="168" t="s">
        <v>136</v>
      </c>
      <c r="J6" s="101"/>
      <c r="K6" s="79"/>
      <c r="L6" s="100"/>
      <c r="M6" s="79"/>
      <c r="N6" s="140"/>
      <c r="O6" s="140"/>
      <c r="P6" s="140"/>
      <c r="Q6" s="140"/>
      <c r="R6" s="140"/>
    </row>
    <row r="7" spans="1:18" s="143" customFormat="1" ht="37.5" customHeight="1" thickBot="1">
      <c r="A7" s="204"/>
      <c r="B7" s="16" t="s">
        <v>7</v>
      </c>
      <c r="C7" s="18"/>
      <c r="D7" s="64"/>
      <c r="E7" s="18"/>
      <c r="F7" s="6"/>
      <c r="G7" s="67"/>
      <c r="H7" s="65"/>
      <c r="I7" s="89"/>
      <c r="J7" s="99"/>
      <c r="K7" s="79"/>
      <c r="L7" s="100"/>
      <c r="M7" s="102"/>
      <c r="N7" s="142"/>
      <c r="O7" s="142"/>
      <c r="P7" s="142"/>
      <c r="Q7" s="142"/>
      <c r="R7" s="142"/>
    </row>
    <row r="8" spans="1:18" s="141" customFormat="1" ht="33.75" customHeight="1" thickBot="1">
      <c r="A8" s="204"/>
      <c r="B8" s="16" t="s">
        <v>103</v>
      </c>
      <c r="C8" s="7"/>
      <c r="D8" s="66"/>
      <c r="E8" s="7"/>
      <c r="F8" s="6"/>
      <c r="G8" s="67"/>
      <c r="H8" s="65"/>
      <c r="I8" s="89"/>
      <c r="J8" s="99"/>
      <c r="K8" s="79"/>
      <c r="L8" s="100"/>
      <c r="M8" s="79"/>
      <c r="N8" s="140"/>
      <c r="O8" s="140"/>
      <c r="P8" s="140"/>
      <c r="Q8" s="140"/>
      <c r="R8" s="140"/>
    </row>
    <row r="9" spans="1:18" s="141" customFormat="1" ht="35.25" customHeight="1" thickBot="1">
      <c r="A9" s="204"/>
      <c r="B9" s="78"/>
      <c r="C9" s="7"/>
      <c r="D9" s="66"/>
      <c r="E9" s="7"/>
      <c r="F9" s="82"/>
      <c r="G9" s="83"/>
      <c r="H9" s="83"/>
      <c r="I9" s="153"/>
      <c r="J9" s="99"/>
      <c r="K9" s="79"/>
      <c r="L9" s="100"/>
      <c r="M9" s="79"/>
      <c r="N9" s="140"/>
      <c r="O9" s="140"/>
      <c r="P9" s="140"/>
      <c r="Q9" s="140"/>
      <c r="R9" s="140"/>
    </row>
    <row r="10" spans="1:18" s="141" customFormat="1" ht="35.25" customHeight="1" thickBot="1">
      <c r="A10" s="204"/>
      <c r="B10" s="20"/>
      <c r="C10" s="3"/>
      <c r="D10" s="68"/>
      <c r="E10" s="104"/>
      <c r="F10" s="4"/>
      <c r="G10" s="84"/>
      <c r="H10" s="69"/>
      <c r="I10" s="62"/>
      <c r="J10" s="140"/>
      <c r="K10" s="140"/>
      <c r="L10" s="140"/>
      <c r="M10" s="140"/>
      <c r="N10" s="140"/>
      <c r="O10" s="140"/>
      <c r="P10" s="140"/>
      <c r="Q10" s="140"/>
      <c r="R10" s="140"/>
    </row>
    <row r="11" spans="1:18" s="141" customFormat="1" ht="49.5" customHeight="1">
      <c r="A11" s="201" t="s">
        <v>88</v>
      </c>
      <c r="B11" s="22" t="s">
        <v>11</v>
      </c>
      <c r="C11" s="18" t="s">
        <v>12</v>
      </c>
      <c r="D11" s="64" t="s">
        <v>4</v>
      </c>
      <c r="E11" s="18" t="s">
        <v>46</v>
      </c>
      <c r="F11" s="130">
        <v>359</v>
      </c>
      <c r="G11" s="190">
        <f>F11*45%</f>
        <v>161.55</v>
      </c>
      <c r="H11" s="164" t="s">
        <v>80</v>
      </c>
      <c r="I11" s="168" t="s">
        <v>125</v>
      </c>
      <c r="J11" s="140"/>
      <c r="K11" s="140"/>
      <c r="L11" s="140"/>
      <c r="M11" s="140"/>
      <c r="N11" s="140"/>
      <c r="O11" s="140"/>
      <c r="P11" s="140"/>
      <c r="Q11" s="140"/>
      <c r="R11" s="140"/>
    </row>
    <row r="12" spans="1:9" s="141" customFormat="1" ht="59.25" customHeight="1">
      <c r="A12" s="202"/>
      <c r="B12" s="25" t="s">
        <v>6</v>
      </c>
      <c r="C12" s="18" t="s">
        <v>34</v>
      </c>
      <c r="D12" s="64" t="s">
        <v>5</v>
      </c>
      <c r="E12" s="18" t="s">
        <v>105</v>
      </c>
      <c r="F12" s="65">
        <v>179</v>
      </c>
      <c r="G12" s="67">
        <f>F12*40%</f>
        <v>71.60000000000001</v>
      </c>
      <c r="H12" s="65" t="s">
        <v>111</v>
      </c>
      <c r="I12" s="60" t="s">
        <v>124</v>
      </c>
    </row>
    <row r="13" spans="1:9" s="141" customFormat="1" ht="39.75" customHeight="1">
      <c r="A13" s="202"/>
      <c r="B13" s="25" t="s">
        <v>7</v>
      </c>
      <c r="C13" s="18"/>
      <c r="D13" s="64"/>
      <c r="E13" s="18"/>
      <c r="F13" s="65"/>
      <c r="G13" s="67"/>
      <c r="H13" s="65"/>
      <c r="I13" s="60"/>
    </row>
    <row r="14" spans="1:9" s="141" customFormat="1" ht="42" customHeight="1">
      <c r="A14" s="202"/>
      <c r="B14" s="25" t="s">
        <v>103</v>
      </c>
      <c r="C14" s="127"/>
      <c r="D14" s="128"/>
      <c r="E14" s="127"/>
      <c r="F14" s="73"/>
      <c r="G14" s="67"/>
      <c r="H14" s="65"/>
      <c r="I14" s="60"/>
    </row>
    <row r="15" spans="1:9" s="141" customFormat="1" ht="36" customHeight="1">
      <c r="A15" s="202"/>
      <c r="B15" s="25"/>
      <c r="C15" s="18"/>
      <c r="D15" s="64"/>
      <c r="E15" s="18"/>
      <c r="F15" s="73"/>
      <c r="G15" s="67"/>
      <c r="H15" s="65"/>
      <c r="I15" s="60"/>
    </row>
    <row r="16" spans="1:9" s="141" customFormat="1" ht="37.5" customHeight="1" thickBot="1">
      <c r="A16" s="203"/>
      <c r="B16" s="20"/>
      <c r="C16" s="3"/>
      <c r="D16" s="68"/>
      <c r="E16" s="3"/>
      <c r="F16" s="4"/>
      <c r="G16" s="69"/>
      <c r="H16" s="69"/>
      <c r="I16" s="58"/>
    </row>
    <row r="17" spans="1:9" s="141" customFormat="1" ht="36" customHeight="1" thickBot="1">
      <c r="A17" s="209" t="s">
        <v>89</v>
      </c>
      <c r="B17" s="22" t="s">
        <v>11</v>
      </c>
      <c r="C17" s="18"/>
      <c r="D17" s="64"/>
      <c r="E17" s="18"/>
      <c r="F17" s="73"/>
      <c r="G17" s="77"/>
      <c r="H17" s="77"/>
      <c r="I17" s="23"/>
    </row>
    <row r="18" spans="1:9" s="141" customFormat="1" ht="56.25" customHeight="1" thickBot="1">
      <c r="A18" s="210"/>
      <c r="B18" s="25" t="s">
        <v>6</v>
      </c>
      <c r="C18" s="18" t="s">
        <v>13</v>
      </c>
      <c r="D18" s="64" t="s">
        <v>10</v>
      </c>
      <c r="E18" s="18" t="s">
        <v>68</v>
      </c>
      <c r="F18" s="77">
        <v>653</v>
      </c>
      <c r="G18" s="77">
        <f>F18*50%</f>
        <v>326.5</v>
      </c>
      <c r="H18" s="77" t="s">
        <v>81</v>
      </c>
      <c r="I18" s="88" t="s">
        <v>151</v>
      </c>
    </row>
    <row r="19" spans="1:9" s="141" customFormat="1" ht="39.75" customHeight="1" thickBot="1">
      <c r="A19" s="210"/>
      <c r="B19" s="122" t="s">
        <v>7</v>
      </c>
      <c r="C19" s="76" t="s">
        <v>42</v>
      </c>
      <c r="D19" s="81" t="s">
        <v>5</v>
      </c>
      <c r="E19" s="76" t="s">
        <v>37</v>
      </c>
      <c r="F19" s="65">
        <v>236</v>
      </c>
      <c r="G19" s="65">
        <f>F19*40%</f>
        <v>94.4</v>
      </c>
      <c r="H19" s="65" t="s">
        <v>111</v>
      </c>
      <c r="I19" s="72" t="s">
        <v>135</v>
      </c>
    </row>
    <row r="20" spans="1:9" s="141" customFormat="1" ht="38.25" customHeight="1" thickBot="1">
      <c r="A20" s="210"/>
      <c r="B20" s="17" t="s">
        <v>103</v>
      </c>
      <c r="C20" s="7"/>
      <c r="D20" s="66"/>
      <c r="E20" s="7"/>
      <c r="F20" s="6"/>
      <c r="G20" s="65"/>
      <c r="H20" s="65"/>
      <c r="I20" s="72"/>
    </row>
    <row r="21" spans="1:9" s="141" customFormat="1" ht="40.5" customHeight="1" thickBot="1">
      <c r="A21" s="204"/>
      <c r="B21" s="17"/>
      <c r="C21" s="7"/>
      <c r="D21" s="66"/>
      <c r="E21" s="7"/>
      <c r="F21" s="6"/>
      <c r="G21" s="67"/>
      <c r="H21" s="67"/>
      <c r="I21" s="154"/>
    </row>
    <row r="22" spans="1:9" s="141" customFormat="1" ht="39" customHeight="1" thickBot="1">
      <c r="A22" s="204"/>
      <c r="B22" s="17"/>
      <c r="C22" s="116"/>
      <c r="D22" s="66"/>
      <c r="E22" s="7"/>
      <c r="F22" s="67"/>
      <c r="G22" s="67"/>
      <c r="H22" s="65"/>
      <c r="I22" s="72"/>
    </row>
    <row r="23" spans="1:9" s="141" customFormat="1" ht="42.75" customHeight="1" thickBot="1">
      <c r="A23" s="204"/>
      <c r="B23" s="20"/>
      <c r="C23" s="3"/>
      <c r="D23" s="68"/>
      <c r="E23" s="3"/>
      <c r="F23" s="4"/>
      <c r="G23" s="84"/>
      <c r="H23" s="84"/>
      <c r="I23" s="61"/>
    </row>
    <row r="24" spans="1:9" s="141" customFormat="1" ht="54.75" customHeight="1" thickBot="1">
      <c r="A24" s="211" t="s">
        <v>90</v>
      </c>
      <c r="B24" s="25" t="s">
        <v>11</v>
      </c>
      <c r="C24" s="85"/>
      <c r="D24" s="64"/>
      <c r="E24" s="85"/>
      <c r="F24" s="77"/>
      <c r="G24" s="77"/>
      <c r="H24" s="77"/>
      <c r="I24" s="88"/>
    </row>
    <row r="25" spans="1:9" s="141" customFormat="1" ht="35.25" customHeight="1" thickBot="1">
      <c r="A25" s="209"/>
      <c r="B25" s="122" t="s">
        <v>6</v>
      </c>
      <c r="C25" s="76"/>
      <c r="D25" s="81"/>
      <c r="E25" s="76"/>
      <c r="F25" s="82"/>
      <c r="G25" s="67"/>
      <c r="H25" s="67"/>
      <c r="I25" s="19"/>
    </row>
    <row r="26" spans="1:9" s="141" customFormat="1" ht="33" customHeight="1" thickBot="1">
      <c r="A26" s="209"/>
      <c r="B26" s="25" t="s">
        <v>7</v>
      </c>
      <c r="C26" s="85" t="s">
        <v>64</v>
      </c>
      <c r="D26" s="64" t="s">
        <v>4</v>
      </c>
      <c r="E26" s="85" t="s">
        <v>47</v>
      </c>
      <c r="F26" s="77">
        <v>338</v>
      </c>
      <c r="G26" s="77">
        <f>F26*48%</f>
        <v>162.23999999999998</v>
      </c>
      <c r="H26" s="77" t="s">
        <v>120</v>
      </c>
      <c r="I26" s="88" t="s">
        <v>150</v>
      </c>
    </row>
    <row r="27" spans="1:9" s="141" customFormat="1" ht="31.5" customHeight="1" thickBot="1">
      <c r="A27" s="209"/>
      <c r="B27" s="122" t="s">
        <v>117</v>
      </c>
      <c r="C27" s="76"/>
      <c r="D27" s="81"/>
      <c r="E27" s="76"/>
      <c r="F27" s="82"/>
      <c r="G27" s="67"/>
      <c r="H27" s="67"/>
      <c r="I27" s="19"/>
    </row>
    <row r="28" spans="1:9" s="141" customFormat="1" ht="57" customHeight="1" thickBot="1">
      <c r="A28" s="204"/>
      <c r="B28" s="126" t="s">
        <v>84</v>
      </c>
      <c r="C28" s="85" t="s">
        <v>15</v>
      </c>
      <c r="D28" s="64" t="s">
        <v>76</v>
      </c>
      <c r="E28" s="73" t="s">
        <v>67</v>
      </c>
      <c r="F28" s="73">
        <f>536+(527+19+16)</f>
        <v>1098</v>
      </c>
      <c r="G28" s="77">
        <f>F28*32%</f>
        <v>351.36</v>
      </c>
      <c r="H28" s="77" t="s">
        <v>153</v>
      </c>
      <c r="I28" s="60" t="s">
        <v>152</v>
      </c>
    </row>
    <row r="29" spans="1:9" s="141" customFormat="1" ht="37.5" customHeight="1" thickBot="1">
      <c r="A29" s="204"/>
      <c r="B29" s="20"/>
      <c r="C29" s="3"/>
      <c r="D29" s="68"/>
      <c r="E29" s="118"/>
      <c r="F29" s="119"/>
      <c r="G29" s="119"/>
      <c r="H29" s="69"/>
      <c r="I29" s="58"/>
    </row>
    <row r="30" spans="1:9" s="141" customFormat="1" ht="50.25" customHeight="1">
      <c r="A30" s="202" t="s">
        <v>91</v>
      </c>
      <c r="B30" s="25" t="s">
        <v>11</v>
      </c>
      <c r="C30" s="18" t="s">
        <v>43</v>
      </c>
      <c r="D30" s="64" t="s">
        <v>4</v>
      </c>
      <c r="E30" s="91" t="s">
        <v>67</v>
      </c>
      <c r="F30" s="87">
        <v>324</v>
      </c>
      <c r="G30" s="87">
        <f>F30*40%</f>
        <v>129.6</v>
      </c>
      <c r="H30" s="77" t="s">
        <v>121</v>
      </c>
      <c r="I30" s="169" t="s">
        <v>128</v>
      </c>
    </row>
    <row r="31" spans="1:9" s="141" customFormat="1" ht="45" customHeight="1">
      <c r="A31" s="202"/>
      <c r="B31" s="144" t="s">
        <v>6</v>
      </c>
      <c r="C31" s="18"/>
      <c r="D31" s="64"/>
      <c r="E31" s="18"/>
      <c r="F31" s="73"/>
      <c r="G31" s="87"/>
      <c r="H31" s="77"/>
      <c r="I31" s="23"/>
    </row>
    <row r="32" spans="1:9" s="141" customFormat="1" ht="44.25" customHeight="1">
      <c r="A32" s="202"/>
      <c r="B32" s="129" t="s">
        <v>7</v>
      </c>
      <c r="C32" s="18"/>
      <c r="D32" s="64"/>
      <c r="E32" s="18"/>
      <c r="F32" s="6"/>
      <c r="G32" s="65"/>
      <c r="H32" s="65"/>
      <c r="I32" s="24"/>
    </row>
    <row r="33" spans="1:9" s="141" customFormat="1" ht="44.25" customHeight="1">
      <c r="A33" s="202"/>
      <c r="B33" s="122" t="s">
        <v>103</v>
      </c>
      <c r="C33" s="7"/>
      <c r="D33" s="66"/>
      <c r="E33" s="7"/>
      <c r="F33" s="6"/>
      <c r="G33" s="67"/>
      <c r="H33" s="67"/>
      <c r="I33" s="24"/>
    </row>
    <row r="34" spans="1:9" s="141" customFormat="1" ht="33.75" customHeight="1">
      <c r="A34" s="202"/>
      <c r="B34" s="111"/>
      <c r="C34" s="112"/>
      <c r="D34" s="113"/>
      <c r="E34" s="112"/>
      <c r="F34" s="80"/>
      <c r="G34" s="115"/>
      <c r="H34" s="65"/>
      <c r="I34" s="24"/>
    </row>
    <row r="35" spans="1:9" s="141" customFormat="1" ht="40.5" customHeight="1" thickBot="1">
      <c r="A35" s="202"/>
      <c r="B35" s="20"/>
      <c r="C35" s="3"/>
      <c r="D35" s="68"/>
      <c r="E35" s="3"/>
      <c r="F35" s="160"/>
      <c r="G35" s="161"/>
      <c r="H35" s="84"/>
      <c r="I35" s="62"/>
    </row>
    <row r="36" spans="1:9" s="143" customFormat="1" ht="45" customHeight="1" thickBot="1">
      <c r="A36" s="208" t="s">
        <v>92</v>
      </c>
      <c r="B36" s="25" t="s">
        <v>11</v>
      </c>
      <c r="C36" s="18" t="s">
        <v>3</v>
      </c>
      <c r="D36" s="64" t="s">
        <v>4</v>
      </c>
      <c r="E36" s="18" t="s">
        <v>45</v>
      </c>
      <c r="F36" s="73">
        <v>318</v>
      </c>
      <c r="G36" s="77">
        <f>F36*50%</f>
        <v>159</v>
      </c>
      <c r="H36" s="77" t="s">
        <v>83</v>
      </c>
      <c r="I36" s="60" t="s">
        <v>130</v>
      </c>
    </row>
    <row r="37" spans="1:9" s="143" customFormat="1" ht="45" customHeight="1" thickBot="1">
      <c r="A37" s="203"/>
      <c r="B37" s="17" t="s">
        <v>6</v>
      </c>
      <c r="C37" s="7" t="s">
        <v>40</v>
      </c>
      <c r="D37" s="66" t="s">
        <v>8</v>
      </c>
      <c r="E37" s="136" t="s">
        <v>109</v>
      </c>
      <c r="F37" s="6">
        <v>199</v>
      </c>
      <c r="G37" s="67">
        <f>F37*40%</f>
        <v>79.60000000000001</v>
      </c>
      <c r="H37" s="67" t="s">
        <v>122</v>
      </c>
      <c r="I37" s="19" t="s">
        <v>129</v>
      </c>
    </row>
    <row r="38" spans="1:9" s="143" customFormat="1" ht="39.75" customHeight="1" thickBot="1">
      <c r="A38" s="203"/>
      <c r="B38" s="17" t="s">
        <v>7</v>
      </c>
      <c r="C38" s="18"/>
      <c r="D38" s="64"/>
      <c r="E38" s="18"/>
      <c r="F38" s="73"/>
      <c r="G38" s="77"/>
      <c r="H38" s="77"/>
      <c r="I38" s="60"/>
    </row>
    <row r="39" spans="1:9" s="143" customFormat="1" ht="36" customHeight="1" thickBot="1">
      <c r="A39" s="204"/>
      <c r="B39" s="132" t="s">
        <v>103</v>
      </c>
      <c r="C39" s="18"/>
      <c r="D39" s="64"/>
      <c r="E39" s="91"/>
      <c r="F39" s="73"/>
      <c r="G39" s="67"/>
      <c r="H39" s="65"/>
      <c r="I39" s="60"/>
    </row>
    <row r="40" spans="1:9" s="143" customFormat="1" ht="39.75" customHeight="1" thickBot="1">
      <c r="A40" s="204"/>
      <c r="B40" s="107" t="s">
        <v>104</v>
      </c>
      <c r="C40" s="105"/>
      <c r="D40" s="106"/>
      <c r="E40" s="105"/>
      <c r="F40" s="108"/>
      <c r="G40" s="84"/>
      <c r="H40" s="133"/>
      <c r="I40" s="134"/>
    </row>
    <row r="41" spans="1:9" s="141" customFormat="1" ht="45" customHeight="1">
      <c r="A41" s="201" t="s">
        <v>93</v>
      </c>
      <c r="B41" s="25" t="s">
        <v>11</v>
      </c>
      <c r="C41" s="18"/>
      <c r="D41" s="64"/>
      <c r="E41" s="18"/>
      <c r="F41" s="73"/>
      <c r="G41" s="77"/>
      <c r="H41" s="6"/>
      <c r="I41" s="19"/>
    </row>
    <row r="42" spans="1:9" s="141" customFormat="1" ht="52.5" customHeight="1">
      <c r="A42" s="202"/>
      <c r="B42" s="25" t="s">
        <v>6</v>
      </c>
      <c r="C42" s="191" t="s">
        <v>56</v>
      </c>
      <c r="D42" s="66" t="s">
        <v>8</v>
      </c>
      <c r="E42" s="7" t="s">
        <v>49</v>
      </c>
      <c r="F42" s="67">
        <v>175</v>
      </c>
      <c r="G42" s="67">
        <f>F42*40%</f>
        <v>70</v>
      </c>
      <c r="H42" s="67" t="s">
        <v>106</v>
      </c>
      <c r="I42" s="154" t="s">
        <v>127</v>
      </c>
    </row>
    <row r="43" spans="1:9" s="141" customFormat="1" ht="72.75" customHeight="1">
      <c r="A43" s="202"/>
      <c r="B43" s="132" t="s">
        <v>7</v>
      </c>
      <c r="C43" s="18"/>
      <c r="D43" s="64"/>
      <c r="E43" s="18"/>
      <c r="F43" s="73"/>
      <c r="G43" s="77"/>
      <c r="H43" s="77"/>
      <c r="I43" s="60"/>
    </row>
    <row r="44" spans="1:9" s="141" customFormat="1" ht="45" customHeight="1" thickBot="1">
      <c r="A44" s="203"/>
      <c r="B44" s="152" t="s">
        <v>103</v>
      </c>
      <c r="C44" s="151"/>
      <c r="D44" s="151"/>
      <c r="E44" s="151"/>
      <c r="F44" s="162"/>
      <c r="G44" s="162"/>
      <c r="H44" s="151"/>
      <c r="I44" s="150"/>
    </row>
    <row r="45" spans="1:9" s="141" customFormat="1" ht="56.25" customHeight="1" thickBot="1">
      <c r="A45" s="204" t="s">
        <v>94</v>
      </c>
      <c r="B45" s="192" t="s">
        <v>110</v>
      </c>
      <c r="C45" s="193"/>
      <c r="D45" s="193"/>
      <c r="E45" s="193"/>
      <c r="F45" s="193"/>
      <c r="G45" s="193"/>
      <c r="H45" s="193"/>
      <c r="I45" s="194"/>
    </row>
    <row r="46" spans="1:9" s="141" customFormat="1" ht="49.5" customHeight="1" thickBot="1">
      <c r="A46" s="204"/>
      <c r="B46" s="195"/>
      <c r="C46" s="196"/>
      <c r="D46" s="196"/>
      <c r="E46" s="196"/>
      <c r="F46" s="196"/>
      <c r="G46" s="196"/>
      <c r="H46" s="196"/>
      <c r="I46" s="197"/>
    </row>
    <row r="47" spans="1:9" s="141" customFormat="1" ht="49.5" customHeight="1" thickBot="1">
      <c r="A47" s="204"/>
      <c r="B47" s="195"/>
      <c r="C47" s="196"/>
      <c r="D47" s="196"/>
      <c r="E47" s="196"/>
      <c r="F47" s="196"/>
      <c r="G47" s="196"/>
      <c r="H47" s="196"/>
      <c r="I47" s="197"/>
    </row>
    <row r="48" spans="1:9" s="141" customFormat="1" ht="50.25" customHeight="1" thickBot="1">
      <c r="A48" s="204"/>
      <c r="B48" s="195"/>
      <c r="C48" s="196"/>
      <c r="D48" s="196"/>
      <c r="E48" s="196"/>
      <c r="F48" s="196"/>
      <c r="G48" s="196"/>
      <c r="H48" s="196"/>
      <c r="I48" s="197"/>
    </row>
    <row r="49" spans="1:9" s="141" customFormat="1" ht="40.5" customHeight="1" thickBot="1">
      <c r="A49" s="204"/>
      <c r="B49" s="198"/>
      <c r="C49" s="199"/>
      <c r="D49" s="199"/>
      <c r="E49" s="199"/>
      <c r="F49" s="199"/>
      <c r="G49" s="199"/>
      <c r="H49" s="199"/>
      <c r="I49" s="200"/>
    </row>
    <row r="50" spans="1:9" s="141" customFormat="1" ht="55.5" customHeight="1" thickBot="1">
      <c r="A50" s="204" t="s">
        <v>95</v>
      </c>
      <c r="B50" s="25" t="s">
        <v>11</v>
      </c>
      <c r="C50" s="166" t="s">
        <v>38</v>
      </c>
      <c r="D50" s="165" t="s">
        <v>4</v>
      </c>
      <c r="E50" s="166" t="s">
        <v>68</v>
      </c>
      <c r="F50" s="5">
        <v>296</v>
      </c>
      <c r="G50" s="188">
        <f>F50*50%</f>
        <v>148</v>
      </c>
      <c r="H50" s="188" t="s">
        <v>155</v>
      </c>
      <c r="I50" s="170" t="s">
        <v>131</v>
      </c>
    </row>
    <row r="51" spans="1:9" s="141" customFormat="1" ht="55.5" customHeight="1" thickBot="1">
      <c r="A51" s="204"/>
      <c r="B51" s="135" t="s">
        <v>6</v>
      </c>
      <c r="C51" s="18" t="s">
        <v>54</v>
      </c>
      <c r="D51" s="64" t="s">
        <v>8</v>
      </c>
      <c r="E51" s="85" t="s">
        <v>47</v>
      </c>
      <c r="F51" s="77">
        <v>181</v>
      </c>
      <c r="G51" s="77">
        <f>F51*45%</f>
        <v>81.45</v>
      </c>
      <c r="H51" s="77" t="s">
        <v>111</v>
      </c>
      <c r="I51" s="60" t="s">
        <v>132</v>
      </c>
    </row>
    <row r="52" spans="1:9" s="141" customFormat="1" ht="39.75" customHeight="1" thickBot="1">
      <c r="A52" s="204"/>
      <c r="B52" s="135" t="s">
        <v>7</v>
      </c>
      <c r="C52" s="76"/>
      <c r="D52" s="81"/>
      <c r="E52" s="136"/>
      <c r="F52" s="6"/>
      <c r="G52" s="67"/>
      <c r="H52" s="65"/>
      <c r="I52" s="19"/>
    </row>
    <row r="53" spans="1:9" s="141" customFormat="1" ht="39" customHeight="1" thickBot="1">
      <c r="A53" s="204"/>
      <c r="B53" s="78" t="s">
        <v>103</v>
      </c>
      <c r="C53" s="80"/>
      <c r="D53" s="110"/>
      <c r="E53" s="80"/>
      <c r="F53" s="80"/>
      <c r="G53" s="80"/>
      <c r="H53" s="65"/>
      <c r="I53" s="19"/>
    </row>
    <row r="54" spans="1:9" s="141" customFormat="1" ht="35.25" customHeight="1" thickBot="1">
      <c r="A54" s="204"/>
      <c r="B54" s="20" t="s">
        <v>104</v>
      </c>
      <c r="C54" s="3"/>
      <c r="D54" s="68"/>
      <c r="E54" s="3"/>
      <c r="F54" s="4"/>
      <c r="G54" s="69"/>
      <c r="H54" s="4"/>
      <c r="I54" s="74"/>
    </row>
    <row r="55" spans="1:9" s="141" customFormat="1" ht="38.25" customHeight="1" thickBot="1">
      <c r="A55" s="204" t="s">
        <v>96</v>
      </c>
      <c r="B55" s="137" t="s">
        <v>11</v>
      </c>
      <c r="C55" s="127"/>
      <c r="D55" s="128"/>
      <c r="E55" s="164"/>
      <c r="F55" s="73"/>
      <c r="G55" s="77"/>
      <c r="H55" s="77"/>
      <c r="I55" s="60"/>
    </row>
    <row r="56" spans="1:9" s="141" customFormat="1" ht="52.5" customHeight="1" thickBot="1">
      <c r="A56" s="204"/>
      <c r="B56" s="17" t="s">
        <v>6</v>
      </c>
      <c r="C56" s="76" t="s">
        <v>102</v>
      </c>
      <c r="D56" s="81" t="s">
        <v>8</v>
      </c>
      <c r="E56" s="136" t="s">
        <v>47</v>
      </c>
      <c r="F56" s="6">
        <v>177</v>
      </c>
      <c r="G56" s="67">
        <f>F56*36%</f>
        <v>63.72</v>
      </c>
      <c r="H56" s="65" t="s">
        <v>137</v>
      </c>
      <c r="I56" s="19" t="s">
        <v>82</v>
      </c>
    </row>
    <row r="57" spans="1:9" s="141" customFormat="1" ht="72.75" customHeight="1" thickBot="1">
      <c r="A57" s="204"/>
      <c r="B57" s="17" t="s">
        <v>7</v>
      </c>
      <c r="C57" s="7" t="s">
        <v>14</v>
      </c>
      <c r="D57" s="66" t="s">
        <v>76</v>
      </c>
      <c r="E57" s="7" t="s">
        <v>77</v>
      </c>
      <c r="F57" s="6">
        <f>484+(508+20+15)</f>
        <v>1027</v>
      </c>
      <c r="G57" s="65">
        <f>F57*45%</f>
        <v>462.15000000000003</v>
      </c>
      <c r="H57" s="67" t="s">
        <v>154</v>
      </c>
      <c r="I57" s="19" t="s">
        <v>144</v>
      </c>
    </row>
    <row r="58" spans="1:9" s="141" customFormat="1" ht="46.5" customHeight="1" thickBot="1">
      <c r="A58" s="204"/>
      <c r="B58" s="17" t="s">
        <v>103</v>
      </c>
      <c r="C58" s="7"/>
      <c r="D58" s="66"/>
      <c r="E58" s="7"/>
      <c r="F58" s="6"/>
      <c r="G58" s="65"/>
      <c r="H58" s="83"/>
      <c r="I58" s="19"/>
    </row>
    <row r="59" spans="1:9" s="141" customFormat="1" ht="42.75" customHeight="1" thickBot="1">
      <c r="A59" s="204"/>
      <c r="B59" s="17"/>
      <c r="C59" s="7"/>
      <c r="D59" s="66"/>
      <c r="E59" s="7"/>
      <c r="F59" s="6"/>
      <c r="G59" s="67"/>
      <c r="H59" s="67"/>
      <c r="I59" s="19"/>
    </row>
    <row r="60" spans="1:9" s="141" customFormat="1" ht="34.5" customHeight="1" thickBot="1">
      <c r="A60" s="204"/>
      <c r="B60" s="20"/>
      <c r="C60" s="3"/>
      <c r="D60" s="68"/>
      <c r="E60" s="3"/>
      <c r="F60" s="4"/>
      <c r="G60" s="69"/>
      <c r="H60" s="69"/>
      <c r="I60" s="58"/>
    </row>
    <row r="61" spans="1:9" s="141" customFormat="1" ht="42" customHeight="1" thickBot="1">
      <c r="A61" s="204" t="s">
        <v>97</v>
      </c>
      <c r="B61" s="25" t="s">
        <v>11</v>
      </c>
      <c r="C61" s="18"/>
      <c r="D61" s="64"/>
      <c r="E61" s="18"/>
      <c r="F61" s="73"/>
      <c r="G61" s="77"/>
      <c r="H61" s="77"/>
      <c r="I61" s="60"/>
    </row>
    <row r="62" spans="1:9" s="141" customFormat="1" ht="37.5" customHeight="1" thickBot="1">
      <c r="A62" s="204"/>
      <c r="B62" s="17" t="s">
        <v>6</v>
      </c>
      <c r="C62" s="86"/>
      <c r="D62" s="128"/>
      <c r="E62" s="138"/>
      <c r="F62" s="82"/>
      <c r="G62" s="77"/>
      <c r="H62" s="77"/>
      <c r="I62" s="60"/>
    </row>
    <row r="63" spans="1:9" s="141" customFormat="1" ht="51" customHeight="1" thickBot="1">
      <c r="A63" s="204"/>
      <c r="B63" s="17" t="s">
        <v>7</v>
      </c>
      <c r="C63" s="86" t="s">
        <v>73</v>
      </c>
      <c r="D63" s="128" t="s">
        <v>118</v>
      </c>
      <c r="E63" s="138" t="s">
        <v>109</v>
      </c>
      <c r="F63" s="82">
        <v>210</v>
      </c>
      <c r="G63" s="77">
        <f>F63*50%</f>
        <v>105</v>
      </c>
      <c r="H63" s="77" t="s">
        <v>119</v>
      </c>
      <c r="I63" s="60" t="s">
        <v>133</v>
      </c>
    </row>
    <row r="64" spans="1:9" s="141" customFormat="1" ht="39.75" customHeight="1" thickBot="1">
      <c r="A64" s="204"/>
      <c r="B64" s="122" t="s">
        <v>117</v>
      </c>
      <c r="C64" s="76"/>
      <c r="D64" s="81"/>
      <c r="E64" s="76"/>
      <c r="F64" s="82"/>
      <c r="G64" s="67"/>
      <c r="H64" s="77"/>
      <c r="I64" s="60"/>
    </row>
    <row r="65" spans="1:9" s="141" customFormat="1" ht="76.5" customHeight="1" thickBot="1">
      <c r="A65" s="204"/>
      <c r="B65" s="122" t="s">
        <v>84</v>
      </c>
      <c r="C65" s="18" t="s">
        <v>59</v>
      </c>
      <c r="D65" s="64" t="s">
        <v>76</v>
      </c>
      <c r="E65" s="18" t="s">
        <v>67</v>
      </c>
      <c r="F65" s="73">
        <f>567+(560+25+19)</f>
        <v>1171</v>
      </c>
      <c r="G65" s="77">
        <f>F65*36%</f>
        <v>421.56</v>
      </c>
      <c r="H65" s="77" t="s">
        <v>113</v>
      </c>
      <c r="I65" s="60" t="s">
        <v>126</v>
      </c>
    </row>
    <row r="66" spans="1:9" s="141" customFormat="1" ht="34.5" customHeight="1" thickBot="1">
      <c r="A66" s="204"/>
      <c r="B66" s="122" t="s">
        <v>104</v>
      </c>
      <c r="C66" s="76"/>
      <c r="D66" s="81"/>
      <c r="E66" s="76"/>
      <c r="F66" s="82"/>
      <c r="G66" s="67"/>
      <c r="H66" s="77"/>
      <c r="I66" s="60"/>
    </row>
    <row r="67" spans="1:9" s="141" customFormat="1" ht="33.75" customHeight="1" thickBot="1">
      <c r="A67" s="204"/>
      <c r="B67" s="20"/>
      <c r="C67" s="103"/>
      <c r="D67" s="68"/>
      <c r="E67" s="4"/>
      <c r="F67" s="4"/>
      <c r="G67" s="119"/>
      <c r="H67" s="65"/>
      <c r="I67" s="23"/>
    </row>
    <row r="68" spans="1:10" s="141" customFormat="1" ht="57.75" customHeight="1" thickBot="1">
      <c r="A68" s="204" t="s">
        <v>98</v>
      </c>
      <c r="B68" s="22" t="s">
        <v>11</v>
      </c>
      <c r="C68" s="2" t="s">
        <v>36</v>
      </c>
      <c r="D68" s="63" t="s">
        <v>4</v>
      </c>
      <c r="E68" s="2" t="s">
        <v>44</v>
      </c>
      <c r="F68" s="5">
        <v>261</v>
      </c>
      <c r="G68" s="188">
        <f>F68*50%</f>
        <v>130.5</v>
      </c>
      <c r="H68" s="188" t="s">
        <v>114</v>
      </c>
      <c r="I68" s="170" t="s">
        <v>85</v>
      </c>
      <c r="J68" s="90"/>
    </row>
    <row r="69" spans="1:10" s="141" customFormat="1" ht="57.75" customHeight="1" thickBot="1">
      <c r="A69" s="204"/>
      <c r="B69" s="25" t="s">
        <v>6</v>
      </c>
      <c r="C69" s="18" t="s">
        <v>52</v>
      </c>
      <c r="D69" s="64" t="s">
        <v>5</v>
      </c>
      <c r="E69" s="18" t="s">
        <v>39</v>
      </c>
      <c r="F69" s="6">
        <v>216</v>
      </c>
      <c r="G69" s="67">
        <f>F69*50%</f>
        <v>108</v>
      </c>
      <c r="H69" s="65" t="s">
        <v>72</v>
      </c>
      <c r="I69" s="89" t="s">
        <v>145</v>
      </c>
      <c r="J69" s="90"/>
    </row>
    <row r="70" spans="1:9" s="141" customFormat="1" ht="49.5" customHeight="1" thickBot="1">
      <c r="A70" s="204"/>
      <c r="B70" s="25" t="s">
        <v>7</v>
      </c>
      <c r="C70" s="18"/>
      <c r="D70" s="64"/>
      <c r="E70" s="18"/>
      <c r="F70" s="6"/>
      <c r="G70" s="67"/>
      <c r="H70" s="65"/>
      <c r="I70" s="89"/>
    </row>
    <row r="71" spans="1:9" s="141" customFormat="1" ht="39.75" customHeight="1" thickBot="1">
      <c r="A71" s="204"/>
      <c r="B71" s="25" t="s">
        <v>103</v>
      </c>
      <c r="C71" s="18"/>
      <c r="D71" s="64"/>
      <c r="E71" s="18"/>
      <c r="F71" s="77"/>
      <c r="G71" s="83"/>
      <c r="H71" s="87"/>
      <c r="I71" s="23"/>
    </row>
    <row r="72" spans="1:9" s="143" customFormat="1" ht="43.5" customHeight="1" thickBot="1">
      <c r="A72" s="204"/>
      <c r="B72" s="17"/>
      <c r="C72" s="7"/>
      <c r="D72" s="66"/>
      <c r="E72" s="7"/>
      <c r="F72" s="123"/>
      <c r="G72" s="159"/>
      <c r="H72" s="130"/>
      <c r="I72" s="131"/>
    </row>
    <row r="73" spans="1:9" s="141" customFormat="1" ht="39" customHeight="1" thickBot="1">
      <c r="A73" s="204"/>
      <c r="B73" s="20"/>
      <c r="C73" s="3"/>
      <c r="D73" s="68"/>
      <c r="E73" s="3"/>
      <c r="F73" s="4"/>
      <c r="G73" s="69"/>
      <c r="H73" s="4"/>
      <c r="I73" s="74"/>
    </row>
    <row r="74" spans="1:9" s="141" customFormat="1" ht="41.25" customHeight="1" thickBot="1">
      <c r="A74" s="204" t="s">
        <v>99</v>
      </c>
      <c r="B74" s="122" t="s">
        <v>11</v>
      </c>
      <c r="C74" s="7" t="s">
        <v>35</v>
      </c>
      <c r="D74" s="66" t="s">
        <v>8</v>
      </c>
      <c r="E74" s="7" t="s">
        <v>41</v>
      </c>
      <c r="F74" s="73">
        <v>215</v>
      </c>
      <c r="G74" s="65">
        <f>F74*50%</f>
        <v>107.5</v>
      </c>
      <c r="H74" s="65" t="s">
        <v>115</v>
      </c>
      <c r="I74" s="24" t="s">
        <v>146</v>
      </c>
    </row>
    <row r="75" spans="1:9" s="141" customFormat="1" ht="45" customHeight="1" thickBot="1">
      <c r="A75" s="204"/>
      <c r="B75" s="25" t="s">
        <v>6</v>
      </c>
      <c r="C75" s="18" t="s">
        <v>60</v>
      </c>
      <c r="D75" s="64" t="s">
        <v>5</v>
      </c>
      <c r="E75" s="18" t="s">
        <v>116</v>
      </c>
      <c r="F75" s="73">
        <v>161</v>
      </c>
      <c r="G75" s="87">
        <f>F75*30%</f>
        <v>48.3</v>
      </c>
      <c r="H75" s="77">
        <v>1306</v>
      </c>
      <c r="I75" s="23" t="s">
        <v>78</v>
      </c>
    </row>
    <row r="76" spans="1:9" s="141" customFormat="1" ht="45" customHeight="1" thickBot="1">
      <c r="A76" s="204"/>
      <c r="B76" s="135" t="s">
        <v>7</v>
      </c>
      <c r="C76" s="18"/>
      <c r="D76" s="64"/>
      <c r="E76" s="18"/>
      <c r="F76" s="87"/>
      <c r="G76" s="87"/>
      <c r="H76" s="65"/>
      <c r="I76" s="60"/>
    </row>
    <row r="77" spans="1:9" s="141" customFormat="1" ht="36.75" customHeight="1" thickBot="1">
      <c r="A77" s="204"/>
      <c r="B77" s="25" t="s">
        <v>103</v>
      </c>
      <c r="C77" s="18"/>
      <c r="D77" s="64"/>
      <c r="E77" s="18"/>
      <c r="F77" s="73"/>
      <c r="G77" s="87"/>
      <c r="H77" s="87"/>
      <c r="I77" s="88"/>
    </row>
    <row r="78" spans="1:9" s="141" customFormat="1" ht="32.25" customHeight="1" thickBot="1">
      <c r="A78" s="204"/>
      <c r="B78" s="20"/>
      <c r="C78" s="3"/>
      <c r="D78" s="68"/>
      <c r="E78" s="3"/>
      <c r="F78" s="4"/>
      <c r="G78" s="69"/>
      <c r="H78" s="4"/>
      <c r="I78" s="58"/>
    </row>
    <row r="79" spans="1:9" s="141" customFormat="1" ht="53.25" customHeight="1" thickBot="1">
      <c r="A79" s="210" t="s">
        <v>100</v>
      </c>
      <c r="B79" s="25" t="s">
        <v>11</v>
      </c>
      <c r="C79" s="76" t="s">
        <v>51</v>
      </c>
      <c r="D79" s="81" t="s">
        <v>10</v>
      </c>
      <c r="E79" s="76" t="s">
        <v>107</v>
      </c>
      <c r="F79" s="82">
        <v>595</v>
      </c>
      <c r="G79" s="67">
        <f>F79*40%</f>
        <v>238</v>
      </c>
      <c r="H79" s="67" t="s">
        <v>123</v>
      </c>
      <c r="I79" s="19" t="s">
        <v>148</v>
      </c>
    </row>
    <row r="80" spans="1:9" s="141" customFormat="1" ht="51" customHeight="1" thickBot="1">
      <c r="A80" s="210"/>
      <c r="B80" s="25" t="s">
        <v>6</v>
      </c>
      <c r="C80" s="18" t="s">
        <v>53</v>
      </c>
      <c r="D80" s="64" t="s">
        <v>5</v>
      </c>
      <c r="E80" s="18" t="s">
        <v>39</v>
      </c>
      <c r="F80" s="77">
        <v>254</v>
      </c>
      <c r="G80" s="77">
        <f>F80*50%</f>
        <v>127</v>
      </c>
      <c r="H80" s="77" t="s">
        <v>112</v>
      </c>
      <c r="I80" s="60" t="s">
        <v>149</v>
      </c>
    </row>
    <row r="81" spans="1:9" s="141" customFormat="1" ht="51" customHeight="1" thickBot="1">
      <c r="A81" s="210"/>
      <c r="B81" s="25" t="s">
        <v>7</v>
      </c>
      <c r="C81" s="76"/>
      <c r="D81" s="81"/>
      <c r="E81" s="76"/>
      <c r="F81" s="82"/>
      <c r="G81" s="67"/>
      <c r="H81" s="67"/>
      <c r="I81" s="19"/>
    </row>
    <row r="82" spans="1:9" s="141" customFormat="1" ht="38.25" customHeight="1" thickBot="1">
      <c r="A82" s="210"/>
      <c r="B82" s="78" t="s">
        <v>103</v>
      </c>
      <c r="C82" s="112"/>
      <c r="D82" s="113"/>
      <c r="E82" s="112"/>
      <c r="F82" s="114"/>
      <c r="G82" s="115"/>
      <c r="H82" s="77"/>
      <c r="I82" s="60"/>
    </row>
    <row r="83" spans="1:9" s="141" customFormat="1" ht="35.25" customHeight="1" thickBot="1">
      <c r="A83" s="210"/>
      <c r="B83" s="20"/>
      <c r="C83" s="3"/>
      <c r="D83" s="68"/>
      <c r="E83" s="3"/>
      <c r="F83" s="4"/>
      <c r="G83" s="69"/>
      <c r="H83" s="84"/>
      <c r="I83" s="62"/>
    </row>
    <row r="84" spans="1:9" s="141" customFormat="1" ht="43.5" customHeight="1" thickBot="1">
      <c r="A84" s="208" t="s">
        <v>101</v>
      </c>
      <c r="B84" s="126" t="s">
        <v>11</v>
      </c>
      <c r="C84" s="18" t="s">
        <v>55</v>
      </c>
      <c r="D84" s="64" t="s">
        <v>8</v>
      </c>
      <c r="E84" s="18" t="s">
        <v>108</v>
      </c>
      <c r="F84" s="73">
        <v>171</v>
      </c>
      <c r="G84" s="77">
        <f>F84*48%</f>
        <v>82.08</v>
      </c>
      <c r="H84" s="6" t="s">
        <v>111</v>
      </c>
      <c r="I84" s="19" t="s">
        <v>147</v>
      </c>
    </row>
    <row r="85" spans="1:9" s="141" customFormat="1" ht="45" customHeight="1" thickBot="1">
      <c r="A85" s="204"/>
      <c r="B85" s="122" t="s">
        <v>6</v>
      </c>
      <c r="C85" s="18"/>
      <c r="D85" s="64"/>
      <c r="E85" s="18"/>
      <c r="F85" s="73"/>
      <c r="G85" s="87"/>
      <c r="H85" s="77"/>
      <c r="I85" s="23"/>
    </row>
    <row r="86" spans="1:9" s="141" customFormat="1" ht="42.75" customHeight="1" thickBot="1">
      <c r="A86" s="204"/>
      <c r="B86" s="122" t="s">
        <v>7</v>
      </c>
      <c r="C86" s="18"/>
      <c r="D86" s="64"/>
      <c r="E86" s="18"/>
      <c r="F86" s="73"/>
      <c r="G86" s="87"/>
      <c r="H86" s="77"/>
      <c r="I86" s="23"/>
    </row>
    <row r="87" spans="1:9" s="141" customFormat="1" ht="42" customHeight="1" thickBot="1">
      <c r="A87" s="204"/>
      <c r="B87" s="155" t="s">
        <v>103</v>
      </c>
      <c r="C87" s="156"/>
      <c r="D87" s="157"/>
      <c r="E87" s="156"/>
      <c r="F87" s="158"/>
      <c r="G87" s="124"/>
      <c r="H87" s="77"/>
      <c r="I87" s="23"/>
    </row>
    <row r="88" spans="1:9" s="141" customFormat="1" ht="35.25" customHeight="1" thickBot="1">
      <c r="A88" s="204"/>
      <c r="B88" s="120"/>
      <c r="C88" s="109"/>
      <c r="D88" s="110"/>
      <c r="E88" s="109"/>
      <c r="F88" s="80"/>
      <c r="G88" s="117"/>
      <c r="H88" s="77"/>
      <c r="I88" s="89"/>
    </row>
    <row r="89" spans="1:9" s="141" customFormat="1" ht="39.75" customHeight="1" thickBot="1">
      <c r="A89" s="204"/>
      <c r="B89" s="125"/>
      <c r="C89" s="145"/>
      <c r="D89" s="146"/>
      <c r="E89" s="146"/>
      <c r="F89" s="163"/>
      <c r="G89" s="163"/>
      <c r="H89" s="69"/>
      <c r="I89" s="58"/>
    </row>
    <row r="90" spans="1:10" s="143" customFormat="1" ht="45" customHeight="1">
      <c r="A90" s="121"/>
      <c r="B90" s="142"/>
      <c r="C90" s="142"/>
      <c r="D90" s="142"/>
      <c r="E90" s="142"/>
      <c r="F90" s="142"/>
      <c r="G90" s="142"/>
      <c r="H90" s="147"/>
      <c r="I90" s="147"/>
      <c r="J90" s="139"/>
    </row>
    <row r="91" s="143" customFormat="1" ht="15"/>
    <row r="92" s="143" customFormat="1" ht="15"/>
    <row r="93" s="143" customFormat="1" ht="15"/>
    <row r="94" s="143" customFormat="1" ht="15"/>
    <row r="95" s="143" customFormat="1" ht="15"/>
    <row r="96" s="143" customFormat="1" ht="15"/>
    <row r="97" s="143" customFormat="1" ht="15"/>
    <row r="98" s="143" customFormat="1" ht="15"/>
    <row r="99" s="143" customFormat="1" ht="15"/>
    <row r="100" s="143" customFormat="1" ht="15"/>
    <row r="101" s="143" customFormat="1" ht="15"/>
    <row r="102" s="143" customFormat="1" ht="15"/>
    <row r="103" s="143" customFormat="1" ht="15"/>
    <row r="104" s="143" customFormat="1" ht="15"/>
    <row r="105" s="143" customFormat="1" ht="15"/>
    <row r="106" s="143" customFormat="1" ht="15"/>
    <row r="107" s="143" customFormat="1" ht="15"/>
    <row r="108" s="143" customFormat="1" ht="15"/>
    <row r="109" s="143" customFormat="1" ht="15"/>
    <row r="110" s="143" customFormat="1" ht="15"/>
    <row r="111" s="143" customFormat="1" ht="15"/>
    <row r="112" s="143" customFormat="1" ht="15"/>
    <row r="113" s="143" customFormat="1" ht="15"/>
    <row r="114" s="143" customFormat="1" ht="15"/>
    <row r="115" s="143" customFormat="1" ht="15"/>
    <row r="116" s="143" customFormat="1" ht="15"/>
    <row r="117" s="143" customFormat="1" ht="15"/>
    <row r="118" s="143" customFormat="1" ht="15"/>
    <row r="119" s="143" customFormat="1" ht="15"/>
    <row r="120" s="143" customFormat="1" ht="15"/>
    <row r="121" s="143" customFormat="1" ht="15"/>
    <row r="122" s="143" customFormat="1" ht="15"/>
    <row r="123" s="143" customFormat="1" ht="15"/>
    <row r="124" s="143" customFormat="1" ht="15"/>
    <row r="125" s="143" customFormat="1" ht="15"/>
    <row r="126" s="143" customFormat="1" ht="15"/>
    <row r="127" s="143" customFormat="1" ht="15"/>
    <row r="128" s="143" customFormat="1" ht="15"/>
    <row r="129" s="143" customFormat="1" ht="15"/>
    <row r="130" s="143" customFormat="1" ht="15"/>
    <row r="131" s="143" customFormat="1" ht="15"/>
    <row r="132" s="143" customFormat="1" ht="15"/>
    <row r="133" s="143" customFormat="1" ht="15"/>
    <row r="134" s="143" customFormat="1" ht="15"/>
    <row r="135" s="143" customFormat="1" ht="15"/>
    <row r="136" s="143" customFormat="1" ht="15"/>
    <row r="137" s="143" customFormat="1" ht="15"/>
    <row r="138" s="143" customFormat="1" ht="15"/>
    <row r="139" s="143" customFormat="1" ht="15"/>
    <row r="140" s="143" customFormat="1" ht="15"/>
    <row r="141" s="143" customFormat="1" ht="15"/>
    <row r="142" s="143" customFormat="1" ht="15"/>
    <row r="143" s="143" customFormat="1" ht="15"/>
    <row r="144" s="143" customFormat="1" ht="15"/>
    <row r="145" s="143" customFormat="1" ht="15"/>
    <row r="146" s="143" customFormat="1" ht="15"/>
    <row r="147" s="143" customFormat="1" ht="15"/>
    <row r="148" s="143" customFormat="1" ht="15"/>
    <row r="149" s="143" customFormat="1" ht="15"/>
    <row r="150" s="143" customFormat="1" ht="15"/>
    <row r="151" s="143" customFormat="1" ht="15"/>
    <row r="152" s="143" customFormat="1" ht="15"/>
    <row r="153" s="143" customFormat="1" ht="15"/>
    <row r="154" s="143" customFormat="1" ht="15"/>
    <row r="155" s="143" customFormat="1" ht="15"/>
    <row r="156" s="143" customFormat="1" ht="15"/>
    <row r="157" s="143" customFormat="1" ht="15"/>
    <row r="158" s="143" customFormat="1" ht="15"/>
    <row r="159" s="143" customFormat="1" ht="15"/>
    <row r="160" s="143" customFormat="1" ht="15"/>
    <row r="161" s="143" customFormat="1" ht="15"/>
    <row r="162" s="143" customFormat="1" ht="15"/>
    <row r="163" s="143" customFormat="1" ht="15"/>
    <row r="164" s="143" customFormat="1" ht="15"/>
    <row r="165" s="143" customFormat="1" ht="15"/>
    <row r="166" s="143" customFormat="1" ht="15"/>
    <row r="167" s="143" customFormat="1" ht="15"/>
    <row r="168" s="143" customFormat="1" ht="15"/>
    <row r="169" s="143" customFormat="1" ht="15"/>
    <row r="170" s="143" customFormat="1" ht="15"/>
    <row r="171" s="143" customFormat="1" ht="15"/>
    <row r="172" s="143" customFormat="1" ht="15"/>
    <row r="173" s="143" customFormat="1" ht="15"/>
    <row r="174" s="143" customFormat="1" ht="15"/>
    <row r="175" s="143" customFormat="1" ht="15"/>
    <row r="176" s="143" customFormat="1" ht="15"/>
    <row r="177" s="143" customFormat="1" ht="15"/>
    <row r="178" s="143" customFormat="1" ht="15"/>
    <row r="179" s="143" customFormat="1" ht="15"/>
    <row r="180" s="143" customFormat="1" ht="15"/>
    <row r="181" s="143" customFormat="1" ht="15"/>
    <row r="182" s="143" customFormat="1" ht="15"/>
    <row r="183" s="143" customFormat="1" ht="15"/>
    <row r="184" s="143" customFormat="1" ht="15"/>
    <row r="185" s="143" customFormat="1" ht="15"/>
    <row r="186" s="143" customFormat="1" ht="15"/>
    <row r="187" s="143" customFormat="1" ht="15"/>
    <row r="188" s="143" customFormat="1" ht="15"/>
    <row r="189" s="143" customFormat="1" ht="15"/>
    <row r="190" s="143" customFormat="1" ht="15"/>
    <row r="191" s="143" customFormat="1" ht="15"/>
    <row r="192" s="143" customFormat="1" ht="15"/>
    <row r="193" s="143" customFormat="1" ht="15"/>
    <row r="194" s="143" customFormat="1" ht="15"/>
    <row r="195" s="143" customFormat="1" ht="15"/>
    <row r="196" s="143" customFormat="1" ht="15"/>
    <row r="197" s="143" customFormat="1" ht="15"/>
    <row r="198" s="143" customFormat="1" ht="15"/>
    <row r="199" s="143" customFormat="1" ht="15"/>
    <row r="200" s="143" customFormat="1" ht="15"/>
    <row r="201" s="143" customFormat="1" ht="15"/>
    <row r="202" s="143" customFormat="1" ht="15"/>
    <row r="203" s="143" customFormat="1" ht="15"/>
    <row r="204" s="143" customFormat="1" ht="15"/>
    <row r="205" s="143" customFormat="1" ht="15"/>
    <row r="206" s="143" customFormat="1" ht="15"/>
    <row r="207" s="143" customFormat="1" ht="15"/>
    <row r="208" s="143" customFormat="1" ht="15"/>
    <row r="209" s="143" customFormat="1" ht="15"/>
    <row r="210" s="143" customFormat="1" ht="15"/>
    <row r="211" s="143" customFormat="1" ht="15"/>
    <row r="212" s="143" customFormat="1" ht="15"/>
    <row r="213" s="143" customFormat="1" ht="15"/>
    <row r="214" s="143" customFormat="1" ht="15"/>
    <row r="215" s="143" customFormat="1" ht="15"/>
    <row r="216" s="143" customFormat="1" ht="15"/>
    <row r="217" s="143" customFormat="1" ht="15"/>
    <row r="218" s="143" customFormat="1" ht="15"/>
    <row r="219" s="143" customFormat="1" ht="15"/>
    <row r="220" s="143" customFormat="1" ht="15"/>
    <row r="221" s="143" customFormat="1" ht="15"/>
    <row r="222" s="143" customFormat="1" ht="15"/>
    <row r="223" s="143" customFormat="1" ht="15"/>
    <row r="224" s="143" customFormat="1" ht="15"/>
    <row r="225" s="143" customFormat="1" ht="15"/>
    <row r="226" s="143" customFormat="1" ht="15"/>
    <row r="227" s="143" customFormat="1" ht="15"/>
    <row r="228" s="143" customFormat="1" ht="15"/>
    <row r="229" s="143" customFormat="1" ht="15"/>
    <row r="230" s="143" customFormat="1" ht="15"/>
    <row r="231" s="143" customFormat="1" ht="15"/>
    <row r="232" s="143" customFormat="1" ht="15"/>
    <row r="233" s="143" customFormat="1" ht="15"/>
    <row r="234" s="143" customFormat="1" ht="15"/>
    <row r="235" s="143" customFormat="1" ht="15"/>
  </sheetData>
  <sheetProtection/>
  <mergeCells count="19">
    <mergeCell ref="A84:A89"/>
    <mergeCell ref="A74:A78"/>
    <mergeCell ref="A79:A83"/>
    <mergeCell ref="A50:A54"/>
    <mergeCell ref="A1:I1"/>
    <mergeCell ref="A2:I2"/>
    <mergeCell ref="A3:I3"/>
    <mergeCell ref="A41:A44"/>
    <mergeCell ref="A5:A10"/>
    <mergeCell ref="A17:A23"/>
    <mergeCell ref="A24:A29"/>
    <mergeCell ref="A36:A40"/>
    <mergeCell ref="A30:A35"/>
    <mergeCell ref="B45:I49"/>
    <mergeCell ref="A11:A16"/>
    <mergeCell ref="A55:A60"/>
    <mergeCell ref="A68:A73"/>
    <mergeCell ref="A61:A67"/>
    <mergeCell ref="A45:A49"/>
  </mergeCells>
  <printOptions/>
  <pageMargins left="0.16" right="0.15" top="0.24" bottom="0.5" header="0.22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D19"/>
  <sheetViews>
    <sheetView view="pageBreakPreview" zoomScale="60" zoomScaleNormal="50" zoomScalePageLayoutView="0" workbookViewId="0" topLeftCell="A1">
      <pane xSplit="2100" ySplit="1550" topLeftCell="T1" activePane="bottomRight" state="split"/>
      <selection pane="topLeft" activeCell="AM7" sqref="AM7"/>
      <selection pane="topRight" activeCell="B1" sqref="B1"/>
      <selection pane="bottomLeft" activeCell="B17" sqref="B17"/>
      <selection pane="bottomRight" activeCell="BD7" sqref="BD7"/>
    </sheetView>
  </sheetViews>
  <sheetFormatPr defaultColWidth="8.796875" defaultRowHeight="15"/>
  <cols>
    <col min="1" max="1" width="5.09765625" style="0" customWidth="1"/>
    <col min="2" max="2" width="15.3984375" style="0" customWidth="1"/>
    <col min="3" max="3" width="12.3984375" style="0" hidden="1" customWidth="1"/>
    <col min="4" max="4" width="3.5" style="0" hidden="1" customWidth="1"/>
    <col min="5" max="24" width="3.69921875" style="0" customWidth="1"/>
    <col min="25" max="25" width="4.5" style="0" customWidth="1"/>
    <col min="26" max="27" width="4.296875" style="0" customWidth="1"/>
    <col min="28" max="55" width="3.69921875" style="0" customWidth="1"/>
    <col min="56" max="56" width="7.59765625" style="0" customWidth="1"/>
  </cols>
  <sheetData>
    <row r="1" ht="15" thickBot="1"/>
    <row r="2" spans="1:56" ht="96" customHeight="1" thickBot="1">
      <c r="A2" s="14" t="s">
        <v>29</v>
      </c>
      <c r="B2" s="9" t="s">
        <v>17</v>
      </c>
      <c r="C2" s="15" t="s">
        <v>30</v>
      </c>
      <c r="D2" s="9" t="s">
        <v>31</v>
      </c>
      <c r="E2" s="212">
        <v>43486</v>
      </c>
      <c r="F2" s="217"/>
      <c r="G2" s="218"/>
      <c r="H2" s="219"/>
      <c r="I2" s="212">
        <v>43487</v>
      </c>
      <c r="J2" s="217"/>
      <c r="K2" s="218"/>
      <c r="L2" s="212">
        <v>43488</v>
      </c>
      <c r="M2" s="218"/>
      <c r="N2" s="218"/>
      <c r="O2" s="219"/>
      <c r="P2" s="212">
        <v>43489</v>
      </c>
      <c r="Q2" s="217"/>
      <c r="R2" s="217"/>
      <c r="S2" s="217"/>
      <c r="T2" s="214"/>
      <c r="U2" s="212">
        <v>43490</v>
      </c>
      <c r="V2" s="217"/>
      <c r="W2" s="220"/>
      <c r="X2" s="221"/>
      <c r="Y2" s="212">
        <v>43493</v>
      </c>
      <c r="Z2" s="213"/>
      <c r="AA2" s="214"/>
      <c r="AB2" s="215">
        <v>43494</v>
      </c>
      <c r="AC2" s="216"/>
      <c r="AD2" s="212">
        <v>43495</v>
      </c>
      <c r="AE2" s="213"/>
      <c r="AF2" s="214"/>
      <c r="AG2" s="212">
        <v>43496</v>
      </c>
      <c r="AH2" s="213"/>
      <c r="AI2" s="214"/>
      <c r="AJ2" s="212">
        <v>43497</v>
      </c>
      <c r="AK2" s="213"/>
      <c r="AL2" s="214"/>
      <c r="AM2" s="212">
        <v>43500</v>
      </c>
      <c r="AN2" s="213"/>
      <c r="AO2" s="214"/>
      <c r="AP2" s="212">
        <v>43501</v>
      </c>
      <c r="AQ2" s="217"/>
      <c r="AR2" s="228"/>
      <c r="AS2" s="212">
        <v>43502</v>
      </c>
      <c r="AT2" s="217"/>
      <c r="AU2" s="217"/>
      <c r="AV2" s="214"/>
      <c r="AW2" s="212">
        <v>43503</v>
      </c>
      <c r="AX2" s="213"/>
      <c r="AY2" s="214"/>
      <c r="AZ2" s="212">
        <v>43504</v>
      </c>
      <c r="BA2" s="217"/>
      <c r="BB2" s="217"/>
      <c r="BC2" s="227"/>
      <c r="BD2" s="11" t="s">
        <v>57</v>
      </c>
    </row>
    <row r="3" spans="1:56" ht="24.75" customHeight="1">
      <c r="A3" s="59"/>
      <c r="B3" s="30"/>
      <c r="C3" s="29" t="s">
        <v>69</v>
      </c>
      <c r="D3" s="33">
        <v>10</v>
      </c>
      <c r="E3" s="34"/>
      <c r="F3" s="44"/>
      <c r="G3" s="35"/>
      <c r="H3" s="36"/>
      <c r="I3" s="34"/>
      <c r="J3" s="44"/>
      <c r="K3" s="35"/>
      <c r="L3" s="34"/>
      <c r="M3" s="35"/>
      <c r="N3" s="149"/>
      <c r="O3" s="36"/>
      <c r="P3" s="34"/>
      <c r="Q3" s="37"/>
      <c r="R3" s="37"/>
      <c r="S3" s="37"/>
      <c r="T3" s="38"/>
      <c r="U3" s="98"/>
      <c r="V3" s="148"/>
      <c r="W3" s="44"/>
      <c r="X3" s="55"/>
      <c r="Y3" s="95"/>
      <c r="Z3" s="96"/>
      <c r="AA3" s="171"/>
      <c r="AB3" s="173"/>
      <c r="AC3" s="174"/>
      <c r="AD3" s="215" t="s">
        <v>143</v>
      </c>
      <c r="AE3" s="222"/>
      <c r="AF3" s="223"/>
      <c r="AG3" s="34"/>
      <c r="AH3" s="40"/>
      <c r="AI3" s="41"/>
      <c r="AJ3" s="75"/>
      <c r="AK3" s="42"/>
      <c r="AL3" s="38"/>
      <c r="AM3" s="34"/>
      <c r="AN3" s="40"/>
      <c r="AO3" s="38"/>
      <c r="AP3" s="34"/>
      <c r="AQ3" s="55"/>
      <c r="AR3" s="43"/>
      <c r="AS3" s="34"/>
      <c r="AT3" s="92"/>
      <c r="AU3" s="55"/>
      <c r="AV3" s="38"/>
      <c r="AW3" s="34"/>
      <c r="AX3" s="40"/>
      <c r="AY3" s="38"/>
      <c r="AZ3" s="34"/>
      <c r="BA3" s="37"/>
      <c r="BB3" s="44"/>
      <c r="BC3" s="39"/>
      <c r="BD3" s="32"/>
    </row>
    <row r="4" spans="1:56" ht="24.75" customHeight="1">
      <c r="A4" s="12">
        <v>1</v>
      </c>
      <c r="B4" s="31" t="s">
        <v>21</v>
      </c>
      <c r="C4" s="28" t="s">
        <v>61</v>
      </c>
      <c r="D4" s="13">
        <v>12</v>
      </c>
      <c r="E4" s="177"/>
      <c r="F4" s="53"/>
      <c r="G4" s="45"/>
      <c r="H4" s="46"/>
      <c r="I4" s="52"/>
      <c r="J4" s="53"/>
      <c r="K4" s="45"/>
      <c r="L4" s="52"/>
      <c r="M4" s="45"/>
      <c r="N4" s="47"/>
      <c r="O4" s="46"/>
      <c r="P4" s="52"/>
      <c r="Q4" s="45"/>
      <c r="R4" s="47"/>
      <c r="S4" s="47"/>
      <c r="T4" s="46"/>
      <c r="U4" s="52"/>
      <c r="V4" s="53"/>
      <c r="W4" s="53"/>
      <c r="X4" s="47"/>
      <c r="Y4" s="185">
        <v>2</v>
      </c>
      <c r="Z4" s="94"/>
      <c r="AA4" s="172"/>
      <c r="AB4" s="175"/>
      <c r="AC4" s="176"/>
      <c r="AD4" s="224"/>
      <c r="AE4" s="225"/>
      <c r="AF4" s="226"/>
      <c r="AG4" s="52"/>
      <c r="AH4" s="45"/>
      <c r="AI4" s="47"/>
      <c r="AJ4" s="52"/>
      <c r="AK4" s="45"/>
      <c r="AL4" s="46"/>
      <c r="AM4" s="52"/>
      <c r="AN4" s="183">
        <v>2</v>
      </c>
      <c r="AO4" s="46"/>
      <c r="AP4" s="52"/>
      <c r="AQ4" s="187">
        <v>2</v>
      </c>
      <c r="AR4" s="46"/>
      <c r="AS4" s="181">
        <v>2</v>
      </c>
      <c r="AT4" s="183">
        <v>2</v>
      </c>
      <c r="AU4" s="56"/>
      <c r="AV4" s="46"/>
      <c r="AW4" s="52"/>
      <c r="AX4" s="183">
        <v>2</v>
      </c>
      <c r="AY4" s="46"/>
      <c r="AZ4" s="52"/>
      <c r="BA4" s="45"/>
      <c r="BB4" s="45"/>
      <c r="BC4" s="46"/>
      <c r="BD4" s="10">
        <f>SUM(E4:BC4)</f>
        <v>12</v>
      </c>
    </row>
    <row r="5" spans="1:56" ht="24.75" customHeight="1">
      <c r="A5" s="12">
        <v>2</v>
      </c>
      <c r="B5" s="31" t="s">
        <v>139</v>
      </c>
      <c r="C5" s="28"/>
      <c r="D5" s="13"/>
      <c r="E5" s="178">
        <v>2</v>
      </c>
      <c r="F5" s="53"/>
      <c r="G5" s="45"/>
      <c r="H5" s="46"/>
      <c r="I5" s="181">
        <v>2</v>
      </c>
      <c r="J5" s="53"/>
      <c r="K5" s="45"/>
      <c r="L5" s="181">
        <v>2</v>
      </c>
      <c r="M5" s="45"/>
      <c r="N5" s="47"/>
      <c r="O5" s="46"/>
      <c r="P5" s="52"/>
      <c r="Q5" s="183">
        <v>2</v>
      </c>
      <c r="R5" s="47"/>
      <c r="S5" s="47"/>
      <c r="T5" s="46"/>
      <c r="U5" s="181">
        <v>2</v>
      </c>
      <c r="V5" s="53"/>
      <c r="W5" s="53"/>
      <c r="X5" s="47"/>
      <c r="Y5" s="97"/>
      <c r="Z5" s="94"/>
      <c r="AA5" s="172"/>
      <c r="AB5" s="175"/>
      <c r="AC5" s="176"/>
      <c r="AD5" s="224"/>
      <c r="AE5" s="225"/>
      <c r="AF5" s="226"/>
      <c r="AG5" s="181">
        <v>2</v>
      </c>
      <c r="AH5" s="45"/>
      <c r="AI5" s="47"/>
      <c r="AJ5" s="52"/>
      <c r="AK5" s="45"/>
      <c r="AL5" s="46"/>
      <c r="AM5" s="52"/>
      <c r="AN5" s="183">
        <v>2</v>
      </c>
      <c r="AO5" s="46"/>
      <c r="AP5" s="52"/>
      <c r="AQ5" s="187">
        <v>2</v>
      </c>
      <c r="AR5" s="46"/>
      <c r="AS5" s="181">
        <v>2</v>
      </c>
      <c r="AT5" s="45"/>
      <c r="AU5" s="56"/>
      <c r="AV5" s="46"/>
      <c r="AW5" s="181">
        <v>2</v>
      </c>
      <c r="AX5" s="183">
        <v>2</v>
      </c>
      <c r="AY5" s="46"/>
      <c r="AZ5" s="52"/>
      <c r="BA5" s="45"/>
      <c r="BB5" s="45"/>
      <c r="BC5" s="46"/>
      <c r="BD5" s="10">
        <f>SUM(E5:BC5)</f>
        <v>22</v>
      </c>
    </row>
    <row r="6" spans="1:56" ht="24.75" customHeight="1">
      <c r="A6" s="12">
        <v>3</v>
      </c>
      <c r="B6" s="31" t="s">
        <v>19</v>
      </c>
      <c r="C6" s="28" t="s">
        <v>20</v>
      </c>
      <c r="D6" s="13">
        <v>10</v>
      </c>
      <c r="E6" s="178">
        <v>2</v>
      </c>
      <c r="F6" s="53"/>
      <c r="G6" s="45"/>
      <c r="H6" s="46"/>
      <c r="I6" s="52"/>
      <c r="J6" s="53"/>
      <c r="K6" s="45"/>
      <c r="L6" s="52"/>
      <c r="M6" s="45"/>
      <c r="N6" s="47"/>
      <c r="O6" s="46"/>
      <c r="P6" s="52"/>
      <c r="Q6" s="45"/>
      <c r="R6" s="47"/>
      <c r="S6" s="47"/>
      <c r="T6" s="46"/>
      <c r="U6" s="52"/>
      <c r="V6" s="53"/>
      <c r="W6" s="53"/>
      <c r="X6" s="47"/>
      <c r="Y6" s="97"/>
      <c r="Z6" s="94"/>
      <c r="AA6" s="172"/>
      <c r="AB6" s="175"/>
      <c r="AC6" s="176"/>
      <c r="AD6" s="224"/>
      <c r="AE6" s="225"/>
      <c r="AF6" s="226"/>
      <c r="AG6" s="52"/>
      <c r="AH6" s="45"/>
      <c r="AI6" s="47"/>
      <c r="AJ6" s="52"/>
      <c r="AK6" s="45"/>
      <c r="AL6" s="46"/>
      <c r="AM6" s="52"/>
      <c r="AN6" s="45"/>
      <c r="AO6" s="46"/>
      <c r="AP6" s="52"/>
      <c r="AQ6" s="56"/>
      <c r="AR6" s="46"/>
      <c r="AS6" s="52"/>
      <c r="AT6" s="45"/>
      <c r="AU6" s="56"/>
      <c r="AV6" s="46"/>
      <c r="AW6" s="52"/>
      <c r="AX6" s="45"/>
      <c r="AY6" s="46"/>
      <c r="AZ6" s="52"/>
      <c r="BA6" s="45"/>
      <c r="BB6" s="45"/>
      <c r="BC6" s="46"/>
      <c r="BD6" s="10">
        <f>SUM(E6:BC6)</f>
        <v>2</v>
      </c>
    </row>
    <row r="7" spans="1:56" ht="24.75" customHeight="1">
      <c r="A7" s="12">
        <v>4</v>
      </c>
      <c r="B7" s="31" t="s">
        <v>74</v>
      </c>
      <c r="C7" s="28" t="s">
        <v>63</v>
      </c>
      <c r="D7" s="13">
        <v>14</v>
      </c>
      <c r="E7" s="178">
        <v>2</v>
      </c>
      <c r="F7" s="179">
        <v>2</v>
      </c>
      <c r="G7" s="45"/>
      <c r="H7" s="46"/>
      <c r="I7" s="181">
        <v>2</v>
      </c>
      <c r="J7" s="53"/>
      <c r="K7" s="45"/>
      <c r="L7" s="181">
        <v>2</v>
      </c>
      <c r="M7" s="45"/>
      <c r="N7" s="47"/>
      <c r="O7" s="46"/>
      <c r="P7" s="181">
        <v>2</v>
      </c>
      <c r="Q7" s="45"/>
      <c r="R7" s="47"/>
      <c r="S7" s="47"/>
      <c r="T7" s="46"/>
      <c r="U7" s="52"/>
      <c r="V7" s="53"/>
      <c r="W7" s="53"/>
      <c r="X7" s="47"/>
      <c r="Y7" s="185">
        <v>2</v>
      </c>
      <c r="Z7" s="94"/>
      <c r="AA7" s="172"/>
      <c r="AB7" s="182">
        <v>2</v>
      </c>
      <c r="AC7" s="176"/>
      <c r="AD7" s="224"/>
      <c r="AE7" s="225"/>
      <c r="AF7" s="226"/>
      <c r="AG7" s="52"/>
      <c r="AH7" s="45"/>
      <c r="AI7" s="47"/>
      <c r="AJ7" s="52"/>
      <c r="AK7" s="183">
        <v>2</v>
      </c>
      <c r="AL7" s="46"/>
      <c r="AM7" s="52"/>
      <c r="AN7" s="183">
        <v>2</v>
      </c>
      <c r="AO7" s="46"/>
      <c r="AP7" s="181">
        <v>2</v>
      </c>
      <c r="AQ7" s="56"/>
      <c r="AR7" s="46"/>
      <c r="AS7" s="52"/>
      <c r="AT7" s="45"/>
      <c r="AU7" s="56"/>
      <c r="AV7" s="46"/>
      <c r="AW7" s="181">
        <v>2</v>
      </c>
      <c r="AX7" s="45"/>
      <c r="AY7" s="46"/>
      <c r="AZ7" s="52"/>
      <c r="BA7" s="45"/>
      <c r="BB7" s="45"/>
      <c r="BC7" s="46"/>
      <c r="BD7" s="10">
        <f aca="true" t="shared" si="0" ref="BD7:BD19">SUM(E7:BC7)</f>
        <v>22</v>
      </c>
    </row>
    <row r="8" spans="1:56" ht="24.75" customHeight="1">
      <c r="A8" s="12">
        <v>5</v>
      </c>
      <c r="B8" s="31" t="s">
        <v>142</v>
      </c>
      <c r="C8" s="28"/>
      <c r="D8" s="13"/>
      <c r="E8" s="177"/>
      <c r="F8" s="53"/>
      <c r="G8" s="45"/>
      <c r="H8" s="46"/>
      <c r="I8" s="52"/>
      <c r="J8" s="53"/>
      <c r="K8" s="45"/>
      <c r="L8" s="181">
        <v>2</v>
      </c>
      <c r="M8" s="183">
        <v>2</v>
      </c>
      <c r="N8" s="47"/>
      <c r="O8" s="46"/>
      <c r="P8" s="52"/>
      <c r="Q8" s="183">
        <v>2</v>
      </c>
      <c r="R8" s="47"/>
      <c r="S8" s="47"/>
      <c r="T8" s="46"/>
      <c r="U8" s="52"/>
      <c r="V8" s="53"/>
      <c r="W8" s="53"/>
      <c r="X8" s="47"/>
      <c r="Y8" s="97"/>
      <c r="Z8" s="94"/>
      <c r="AA8" s="172"/>
      <c r="AB8" s="175"/>
      <c r="AC8" s="176"/>
      <c r="AD8" s="224"/>
      <c r="AE8" s="225"/>
      <c r="AF8" s="226"/>
      <c r="AG8" s="52"/>
      <c r="AH8" s="45"/>
      <c r="AI8" s="47"/>
      <c r="AJ8" s="52"/>
      <c r="AK8" s="45"/>
      <c r="AL8" s="46"/>
      <c r="AM8" s="52"/>
      <c r="AN8" s="45"/>
      <c r="AO8" s="46"/>
      <c r="AP8" s="52"/>
      <c r="AQ8" s="187">
        <v>2</v>
      </c>
      <c r="AR8" s="46"/>
      <c r="AS8" s="52"/>
      <c r="AT8" s="45"/>
      <c r="AU8" s="56"/>
      <c r="AV8" s="46"/>
      <c r="AW8" s="181">
        <v>2</v>
      </c>
      <c r="AX8" s="45"/>
      <c r="AY8" s="46"/>
      <c r="AZ8" s="52"/>
      <c r="BA8" s="45"/>
      <c r="BB8" s="45"/>
      <c r="BC8" s="46"/>
      <c r="BD8" s="10">
        <f t="shared" si="0"/>
        <v>10</v>
      </c>
    </row>
    <row r="9" spans="1:56" ht="24.75" customHeight="1">
      <c r="A9" s="12">
        <v>6</v>
      </c>
      <c r="B9" s="31" t="s">
        <v>138</v>
      </c>
      <c r="C9" s="28" t="s">
        <v>62</v>
      </c>
      <c r="D9" s="13">
        <v>16</v>
      </c>
      <c r="E9" s="178">
        <v>2</v>
      </c>
      <c r="F9" s="53"/>
      <c r="G9" s="45"/>
      <c r="H9" s="46"/>
      <c r="I9" s="52"/>
      <c r="J9" s="53"/>
      <c r="K9" s="45"/>
      <c r="L9" s="181">
        <v>2</v>
      </c>
      <c r="M9" s="183">
        <v>2</v>
      </c>
      <c r="N9" s="47"/>
      <c r="O9" s="46"/>
      <c r="P9" s="52"/>
      <c r="Q9" s="45"/>
      <c r="R9" s="47"/>
      <c r="S9" s="47"/>
      <c r="T9" s="46"/>
      <c r="U9" s="52"/>
      <c r="V9" s="53"/>
      <c r="W9" s="53"/>
      <c r="X9" s="47"/>
      <c r="Y9" s="97"/>
      <c r="Z9" s="94"/>
      <c r="AA9" s="172"/>
      <c r="AB9" s="175"/>
      <c r="AC9" s="176"/>
      <c r="AD9" s="224"/>
      <c r="AE9" s="225"/>
      <c r="AF9" s="226"/>
      <c r="AG9" s="52"/>
      <c r="AH9" s="45"/>
      <c r="AI9" s="47"/>
      <c r="AJ9" s="52"/>
      <c r="AK9" s="45"/>
      <c r="AL9" s="46"/>
      <c r="AM9" s="52"/>
      <c r="AN9" s="45"/>
      <c r="AO9" s="46"/>
      <c r="AP9" s="52"/>
      <c r="AQ9" s="56"/>
      <c r="AR9" s="46"/>
      <c r="AS9" s="181">
        <v>2</v>
      </c>
      <c r="AT9" s="45"/>
      <c r="AU9" s="56"/>
      <c r="AV9" s="46"/>
      <c r="AW9" s="52"/>
      <c r="AX9" s="45"/>
      <c r="AY9" s="46"/>
      <c r="AZ9" s="181">
        <v>2</v>
      </c>
      <c r="BA9" s="45"/>
      <c r="BB9" s="45"/>
      <c r="BC9" s="46"/>
      <c r="BD9" s="10">
        <f t="shared" si="0"/>
        <v>10</v>
      </c>
    </row>
    <row r="10" spans="1:56" ht="24.75" customHeight="1">
      <c r="A10" s="12">
        <v>7</v>
      </c>
      <c r="B10" s="31" t="s">
        <v>26</v>
      </c>
      <c r="C10" s="28" t="s">
        <v>62</v>
      </c>
      <c r="D10" s="13">
        <v>16</v>
      </c>
      <c r="E10" s="178">
        <v>2</v>
      </c>
      <c r="F10" s="179">
        <v>2</v>
      </c>
      <c r="G10" s="45"/>
      <c r="H10" s="46"/>
      <c r="I10" s="181">
        <v>2</v>
      </c>
      <c r="J10" s="53"/>
      <c r="K10" s="45"/>
      <c r="L10" s="181">
        <v>2</v>
      </c>
      <c r="M10" s="45"/>
      <c r="N10" s="47"/>
      <c r="O10" s="46"/>
      <c r="P10" s="181">
        <v>2</v>
      </c>
      <c r="Q10" s="45"/>
      <c r="R10" s="47"/>
      <c r="S10" s="47"/>
      <c r="T10" s="46"/>
      <c r="U10" s="52"/>
      <c r="V10" s="53"/>
      <c r="W10" s="53"/>
      <c r="X10" s="47"/>
      <c r="Y10" s="185">
        <v>2</v>
      </c>
      <c r="Z10" s="94"/>
      <c r="AA10" s="172"/>
      <c r="AB10" s="175"/>
      <c r="AC10" s="176"/>
      <c r="AD10" s="224"/>
      <c r="AE10" s="225"/>
      <c r="AF10" s="226"/>
      <c r="AG10" s="52"/>
      <c r="AH10" s="45"/>
      <c r="AI10" s="47"/>
      <c r="AJ10" s="52"/>
      <c r="AK10" s="183">
        <v>2</v>
      </c>
      <c r="AL10" s="46"/>
      <c r="AM10" s="181">
        <v>2</v>
      </c>
      <c r="AN10" s="183">
        <v>2</v>
      </c>
      <c r="AO10" s="46"/>
      <c r="AP10" s="52"/>
      <c r="AQ10" s="56"/>
      <c r="AR10" s="46"/>
      <c r="AS10" s="52"/>
      <c r="AT10" s="45"/>
      <c r="AU10" s="56"/>
      <c r="AV10" s="46"/>
      <c r="AW10" s="181">
        <v>2</v>
      </c>
      <c r="AX10" s="183">
        <v>2</v>
      </c>
      <c r="AY10" s="46"/>
      <c r="AZ10" s="52"/>
      <c r="BA10" s="45"/>
      <c r="BB10" s="45"/>
      <c r="BC10" s="46"/>
      <c r="BD10" s="10">
        <f t="shared" si="0"/>
        <v>22</v>
      </c>
    </row>
    <row r="11" spans="1:56" ht="24.75" customHeight="1">
      <c r="A11" s="12">
        <v>8</v>
      </c>
      <c r="B11" s="31" t="s">
        <v>141</v>
      </c>
      <c r="C11" s="28"/>
      <c r="D11" s="13"/>
      <c r="E11" s="177"/>
      <c r="F11" s="53"/>
      <c r="G11" s="45"/>
      <c r="H11" s="46"/>
      <c r="I11" s="52"/>
      <c r="J11" s="179">
        <v>2</v>
      </c>
      <c r="K11" s="45"/>
      <c r="L11" s="181">
        <v>2</v>
      </c>
      <c r="M11" s="45"/>
      <c r="N11" s="47"/>
      <c r="O11" s="46"/>
      <c r="P11" s="52"/>
      <c r="Q11" s="45"/>
      <c r="R11" s="47"/>
      <c r="S11" s="47"/>
      <c r="T11" s="46"/>
      <c r="U11" s="52"/>
      <c r="V11" s="53"/>
      <c r="W11" s="53"/>
      <c r="X11" s="47"/>
      <c r="Y11" s="97"/>
      <c r="Z11" s="94"/>
      <c r="AA11" s="172"/>
      <c r="AB11" s="175"/>
      <c r="AC11" s="176"/>
      <c r="AD11" s="224"/>
      <c r="AE11" s="225"/>
      <c r="AF11" s="226"/>
      <c r="AG11" s="52"/>
      <c r="AH11" s="45"/>
      <c r="AI11" s="47"/>
      <c r="AJ11" s="52"/>
      <c r="AK11" s="45"/>
      <c r="AL11" s="46"/>
      <c r="AM11" s="52"/>
      <c r="AN11" s="183">
        <v>2</v>
      </c>
      <c r="AO11" s="46"/>
      <c r="AP11" s="52"/>
      <c r="AQ11" s="56"/>
      <c r="AR11" s="46"/>
      <c r="AS11" s="52"/>
      <c r="AT11" s="45"/>
      <c r="AU11" s="56"/>
      <c r="AV11" s="46"/>
      <c r="AW11" s="52"/>
      <c r="AX11" s="45"/>
      <c r="AY11" s="46"/>
      <c r="AZ11" s="52"/>
      <c r="BA11" s="45"/>
      <c r="BB11" s="45"/>
      <c r="BC11" s="46"/>
      <c r="BD11" s="10">
        <f t="shared" si="0"/>
        <v>6</v>
      </c>
    </row>
    <row r="12" spans="1:56" ht="24.75" customHeight="1">
      <c r="A12" s="12">
        <v>9</v>
      </c>
      <c r="B12" s="31" t="s">
        <v>27</v>
      </c>
      <c r="C12" s="28" t="s">
        <v>25</v>
      </c>
      <c r="D12" s="13">
        <v>22</v>
      </c>
      <c r="E12" s="178">
        <v>2</v>
      </c>
      <c r="F12" s="180">
        <v>2</v>
      </c>
      <c r="G12" s="49"/>
      <c r="H12" s="50"/>
      <c r="I12" s="182">
        <v>2</v>
      </c>
      <c r="J12" s="54"/>
      <c r="K12" s="49"/>
      <c r="L12" s="48"/>
      <c r="M12" s="49"/>
      <c r="N12" s="51"/>
      <c r="O12" s="50"/>
      <c r="P12" s="182">
        <v>2</v>
      </c>
      <c r="Q12" s="184">
        <v>2</v>
      </c>
      <c r="R12" s="51"/>
      <c r="S12" s="51"/>
      <c r="T12" s="50"/>
      <c r="U12" s="48"/>
      <c r="V12" s="54"/>
      <c r="W12" s="54"/>
      <c r="X12" s="51"/>
      <c r="Y12" s="97"/>
      <c r="Z12" s="94"/>
      <c r="AA12" s="172"/>
      <c r="AB12" s="175"/>
      <c r="AC12" s="176"/>
      <c r="AD12" s="224"/>
      <c r="AE12" s="225"/>
      <c r="AF12" s="226"/>
      <c r="AG12" s="48"/>
      <c r="AH12" s="49"/>
      <c r="AI12" s="51"/>
      <c r="AJ12" s="48"/>
      <c r="AK12" s="184">
        <v>2</v>
      </c>
      <c r="AL12" s="50"/>
      <c r="AM12" s="182">
        <v>2</v>
      </c>
      <c r="AN12" s="184">
        <v>2</v>
      </c>
      <c r="AO12" s="50"/>
      <c r="AP12" s="182">
        <v>2</v>
      </c>
      <c r="AQ12" s="57"/>
      <c r="AR12" s="50"/>
      <c r="AS12" s="48"/>
      <c r="AT12" s="49"/>
      <c r="AU12" s="57"/>
      <c r="AV12" s="50"/>
      <c r="AW12" s="182">
        <v>2</v>
      </c>
      <c r="AX12" s="49"/>
      <c r="AY12" s="50"/>
      <c r="AZ12" s="182">
        <v>2</v>
      </c>
      <c r="BA12" s="49"/>
      <c r="BB12" s="49"/>
      <c r="BC12" s="50"/>
      <c r="BD12" s="10">
        <f t="shared" si="0"/>
        <v>22</v>
      </c>
    </row>
    <row r="13" spans="1:56" ht="24.75" customHeight="1">
      <c r="A13" s="12">
        <v>10</v>
      </c>
      <c r="B13" s="31" t="s">
        <v>28</v>
      </c>
      <c r="C13" s="29" t="s">
        <v>70</v>
      </c>
      <c r="D13" s="8">
        <v>12</v>
      </c>
      <c r="E13" s="177"/>
      <c r="F13" s="53"/>
      <c r="G13" s="45"/>
      <c r="H13" s="46"/>
      <c r="I13" s="52"/>
      <c r="J13" s="53"/>
      <c r="K13" s="45"/>
      <c r="L13" s="52"/>
      <c r="M13" s="45"/>
      <c r="N13" s="47"/>
      <c r="O13" s="46"/>
      <c r="P13" s="181">
        <v>2</v>
      </c>
      <c r="Q13" s="45"/>
      <c r="R13" s="47"/>
      <c r="S13" s="47"/>
      <c r="T13" s="46"/>
      <c r="U13" s="181">
        <v>2</v>
      </c>
      <c r="V13" s="53"/>
      <c r="W13" s="53"/>
      <c r="X13" s="47"/>
      <c r="Y13" s="97"/>
      <c r="Z13" s="94"/>
      <c r="AA13" s="172"/>
      <c r="AB13" s="175"/>
      <c r="AC13" s="176"/>
      <c r="AD13" s="224"/>
      <c r="AE13" s="225"/>
      <c r="AF13" s="226"/>
      <c r="AG13" s="181">
        <v>2</v>
      </c>
      <c r="AH13" s="183">
        <v>2</v>
      </c>
      <c r="AI13" s="47"/>
      <c r="AJ13" s="181">
        <v>2</v>
      </c>
      <c r="AK13" s="183">
        <v>2</v>
      </c>
      <c r="AL13" s="46"/>
      <c r="AM13" s="52"/>
      <c r="AN13" s="45"/>
      <c r="AO13" s="46"/>
      <c r="AP13" s="52"/>
      <c r="AQ13" s="56"/>
      <c r="AR13" s="46"/>
      <c r="AS13" s="52"/>
      <c r="AT13" s="45"/>
      <c r="AU13" s="56"/>
      <c r="AV13" s="46"/>
      <c r="AW13" s="52"/>
      <c r="AX13" s="45"/>
      <c r="AY13" s="46"/>
      <c r="AZ13" s="52"/>
      <c r="BA13" s="45"/>
      <c r="BB13" s="45"/>
      <c r="BC13" s="46"/>
      <c r="BD13" s="10">
        <f t="shared" si="0"/>
        <v>12</v>
      </c>
    </row>
    <row r="14" spans="1:56" ht="24.75" customHeight="1">
      <c r="A14" s="12">
        <v>11</v>
      </c>
      <c r="B14" s="31" t="s">
        <v>18</v>
      </c>
      <c r="C14" s="29" t="s">
        <v>61</v>
      </c>
      <c r="D14" s="8">
        <v>12</v>
      </c>
      <c r="E14" s="178">
        <v>2</v>
      </c>
      <c r="F14" s="53"/>
      <c r="G14" s="45"/>
      <c r="H14" s="46"/>
      <c r="I14" s="181">
        <v>2</v>
      </c>
      <c r="J14" s="53"/>
      <c r="K14" s="45"/>
      <c r="L14" s="52"/>
      <c r="M14" s="45"/>
      <c r="N14" s="47"/>
      <c r="O14" s="46"/>
      <c r="P14" s="52"/>
      <c r="Q14" s="45"/>
      <c r="R14" s="47"/>
      <c r="S14" s="47"/>
      <c r="T14" s="46"/>
      <c r="U14" s="52"/>
      <c r="V14" s="53"/>
      <c r="W14" s="53"/>
      <c r="X14" s="47"/>
      <c r="Y14" s="185">
        <v>2</v>
      </c>
      <c r="Z14" s="94"/>
      <c r="AA14" s="172"/>
      <c r="AB14" s="175"/>
      <c r="AC14" s="176"/>
      <c r="AD14" s="224"/>
      <c r="AE14" s="225"/>
      <c r="AF14" s="226"/>
      <c r="AG14" s="181">
        <v>2</v>
      </c>
      <c r="AH14" s="45"/>
      <c r="AI14" s="47"/>
      <c r="AJ14" s="52"/>
      <c r="AK14" s="45"/>
      <c r="AL14" s="46"/>
      <c r="AM14" s="52"/>
      <c r="AN14" s="45"/>
      <c r="AO14" s="46"/>
      <c r="AP14" s="52"/>
      <c r="AQ14" s="56"/>
      <c r="AR14" s="46"/>
      <c r="AS14" s="52"/>
      <c r="AT14" s="45"/>
      <c r="AU14" s="56"/>
      <c r="AV14" s="46"/>
      <c r="AW14" s="52"/>
      <c r="AX14" s="45"/>
      <c r="AY14" s="46"/>
      <c r="AZ14" s="52"/>
      <c r="BA14" s="45"/>
      <c r="BB14" s="45"/>
      <c r="BC14" s="46"/>
      <c r="BD14" s="10">
        <f t="shared" si="0"/>
        <v>8</v>
      </c>
    </row>
    <row r="15" spans="1:56" ht="24.75" customHeight="1">
      <c r="A15" s="12">
        <v>12</v>
      </c>
      <c r="B15" s="31" t="s">
        <v>58</v>
      </c>
      <c r="C15" s="29" t="s">
        <v>20</v>
      </c>
      <c r="D15" s="8">
        <v>10</v>
      </c>
      <c r="E15" s="177"/>
      <c r="F15" s="53"/>
      <c r="G15" s="45"/>
      <c r="H15" s="46"/>
      <c r="I15" s="52"/>
      <c r="J15" s="53"/>
      <c r="K15" s="45"/>
      <c r="L15" s="181">
        <v>2</v>
      </c>
      <c r="M15" s="45"/>
      <c r="N15" s="47"/>
      <c r="O15" s="46"/>
      <c r="P15" s="52"/>
      <c r="Q15" s="45"/>
      <c r="R15" s="47"/>
      <c r="S15" s="47"/>
      <c r="T15" s="46"/>
      <c r="U15" s="52"/>
      <c r="V15" s="53"/>
      <c r="W15" s="53"/>
      <c r="X15" s="47"/>
      <c r="Y15" s="97"/>
      <c r="Z15" s="94"/>
      <c r="AA15" s="172"/>
      <c r="AB15" s="182">
        <v>2</v>
      </c>
      <c r="AC15" s="176"/>
      <c r="AD15" s="224"/>
      <c r="AE15" s="225"/>
      <c r="AF15" s="226"/>
      <c r="AG15" s="52"/>
      <c r="AH15" s="45"/>
      <c r="AI15" s="47"/>
      <c r="AJ15" s="52"/>
      <c r="AK15" s="45"/>
      <c r="AL15" s="46"/>
      <c r="AM15" s="52"/>
      <c r="AN15" s="45"/>
      <c r="AO15" s="46"/>
      <c r="AP15" s="52"/>
      <c r="AQ15" s="56"/>
      <c r="AR15" s="46"/>
      <c r="AS15" s="52"/>
      <c r="AT15" s="45"/>
      <c r="AU15" s="56"/>
      <c r="AV15" s="46"/>
      <c r="AW15" s="52"/>
      <c r="AX15" s="45"/>
      <c r="AY15" s="46"/>
      <c r="AZ15" s="52"/>
      <c r="BA15" s="45"/>
      <c r="BB15" s="45"/>
      <c r="BC15" s="46"/>
      <c r="BD15" s="10">
        <f t="shared" si="0"/>
        <v>4</v>
      </c>
    </row>
    <row r="16" spans="1:56" ht="24.75" customHeight="1">
      <c r="A16" s="12">
        <v>13</v>
      </c>
      <c r="B16" s="31" t="s">
        <v>22</v>
      </c>
      <c r="C16" s="29" t="s">
        <v>62</v>
      </c>
      <c r="D16" s="8">
        <v>16</v>
      </c>
      <c r="E16" s="177"/>
      <c r="F16" s="53"/>
      <c r="G16" s="45"/>
      <c r="H16" s="46"/>
      <c r="I16" s="52"/>
      <c r="J16" s="53"/>
      <c r="K16" s="45"/>
      <c r="L16" s="181">
        <v>2</v>
      </c>
      <c r="M16" s="183">
        <v>2</v>
      </c>
      <c r="N16" s="47"/>
      <c r="O16" s="46"/>
      <c r="P16" s="52"/>
      <c r="Q16" s="45"/>
      <c r="R16" s="47"/>
      <c r="S16" s="47"/>
      <c r="T16" s="46"/>
      <c r="U16" s="181">
        <v>2</v>
      </c>
      <c r="V16" s="53"/>
      <c r="W16" s="53"/>
      <c r="X16" s="47"/>
      <c r="Y16" s="97"/>
      <c r="Z16" s="94"/>
      <c r="AA16" s="172"/>
      <c r="AB16" s="175"/>
      <c r="AC16" s="176"/>
      <c r="AD16" s="224"/>
      <c r="AE16" s="225"/>
      <c r="AF16" s="226"/>
      <c r="AG16" s="181">
        <v>2</v>
      </c>
      <c r="AH16" s="45"/>
      <c r="AI16" s="47"/>
      <c r="AJ16" s="52"/>
      <c r="AK16" s="45"/>
      <c r="AL16" s="46"/>
      <c r="AM16" s="52"/>
      <c r="AN16" s="45"/>
      <c r="AO16" s="46"/>
      <c r="AP16" s="52"/>
      <c r="AQ16" s="187">
        <v>2</v>
      </c>
      <c r="AR16" s="46"/>
      <c r="AS16" s="52"/>
      <c r="AT16" s="183">
        <v>2</v>
      </c>
      <c r="AU16" s="56"/>
      <c r="AV16" s="46"/>
      <c r="AW16" s="52"/>
      <c r="AX16" s="45"/>
      <c r="AY16" s="46"/>
      <c r="AZ16" s="52"/>
      <c r="BA16" s="45"/>
      <c r="BB16" s="45"/>
      <c r="BC16" s="46"/>
      <c r="BD16" s="10">
        <f t="shared" si="0"/>
        <v>12</v>
      </c>
    </row>
    <row r="17" spans="1:56" ht="36" customHeight="1">
      <c r="A17" s="12">
        <v>14</v>
      </c>
      <c r="B17" s="31" t="s">
        <v>140</v>
      </c>
      <c r="C17" s="29"/>
      <c r="D17" s="8"/>
      <c r="E17" s="177"/>
      <c r="F17" s="179">
        <v>2</v>
      </c>
      <c r="G17" s="45"/>
      <c r="H17" s="46"/>
      <c r="I17" s="52"/>
      <c r="J17" s="53"/>
      <c r="K17" s="45"/>
      <c r="L17" s="181">
        <v>2</v>
      </c>
      <c r="M17" s="45"/>
      <c r="N17" s="47"/>
      <c r="O17" s="46"/>
      <c r="P17" s="52"/>
      <c r="Q17" s="183">
        <v>2</v>
      </c>
      <c r="R17" s="47"/>
      <c r="S17" s="47"/>
      <c r="T17" s="46"/>
      <c r="U17" s="52"/>
      <c r="V17" s="53"/>
      <c r="W17" s="53"/>
      <c r="X17" s="47"/>
      <c r="Y17" s="185">
        <v>2</v>
      </c>
      <c r="Z17" s="186">
        <v>2</v>
      </c>
      <c r="AA17" s="172"/>
      <c r="AB17" s="175"/>
      <c r="AC17" s="176"/>
      <c r="AD17" s="224"/>
      <c r="AE17" s="225"/>
      <c r="AF17" s="226"/>
      <c r="AG17" s="52"/>
      <c r="AH17" s="45"/>
      <c r="AI17" s="47"/>
      <c r="AJ17" s="52"/>
      <c r="AK17" s="183">
        <v>2</v>
      </c>
      <c r="AL17" s="46"/>
      <c r="AM17" s="181">
        <v>2</v>
      </c>
      <c r="AN17" s="183">
        <v>2</v>
      </c>
      <c r="AO17" s="46"/>
      <c r="AP17" s="52"/>
      <c r="AQ17" s="56"/>
      <c r="AR17" s="46"/>
      <c r="AS17" s="52"/>
      <c r="AT17" s="45"/>
      <c r="AU17" s="56"/>
      <c r="AV17" s="46"/>
      <c r="AW17" s="52"/>
      <c r="AX17" s="45"/>
      <c r="AY17" s="46"/>
      <c r="AZ17" s="52"/>
      <c r="BA17" s="45"/>
      <c r="BB17" s="45"/>
      <c r="BC17" s="46"/>
      <c r="BD17" s="10">
        <f t="shared" si="0"/>
        <v>16</v>
      </c>
    </row>
    <row r="18" spans="1:56" ht="24.75" customHeight="1">
      <c r="A18" s="12">
        <v>15</v>
      </c>
      <c r="B18" s="31" t="s">
        <v>24</v>
      </c>
      <c r="C18" s="29" t="s">
        <v>62</v>
      </c>
      <c r="D18" s="8">
        <v>16</v>
      </c>
      <c r="E18" s="52"/>
      <c r="F18" s="53"/>
      <c r="G18" s="45"/>
      <c r="H18" s="46"/>
      <c r="I18" s="52"/>
      <c r="J18" s="179">
        <v>2</v>
      </c>
      <c r="K18" s="45"/>
      <c r="L18" s="52"/>
      <c r="M18" s="45"/>
      <c r="N18" s="47"/>
      <c r="O18" s="46"/>
      <c r="P18" s="52"/>
      <c r="Q18" s="45"/>
      <c r="R18" s="47"/>
      <c r="S18" s="47"/>
      <c r="T18" s="46"/>
      <c r="U18" s="181">
        <v>2</v>
      </c>
      <c r="V18" s="53"/>
      <c r="W18" s="53"/>
      <c r="X18" s="47"/>
      <c r="Y18" s="97"/>
      <c r="Z18" s="186">
        <v>2</v>
      </c>
      <c r="AA18" s="172"/>
      <c r="AB18" s="175"/>
      <c r="AC18" s="176"/>
      <c r="AD18" s="224"/>
      <c r="AE18" s="225"/>
      <c r="AF18" s="226"/>
      <c r="AG18" s="52"/>
      <c r="AH18" s="183">
        <v>2</v>
      </c>
      <c r="AI18" s="47"/>
      <c r="AJ18" s="52"/>
      <c r="AK18" s="45"/>
      <c r="AL18" s="46"/>
      <c r="AM18" s="181">
        <v>2</v>
      </c>
      <c r="AN18" s="45"/>
      <c r="AO18" s="46"/>
      <c r="AP18" s="181">
        <v>2</v>
      </c>
      <c r="AQ18" s="56"/>
      <c r="AR18" s="46"/>
      <c r="AS18" s="52"/>
      <c r="AT18" s="45"/>
      <c r="AU18" s="56"/>
      <c r="AV18" s="46"/>
      <c r="AW18" s="181">
        <v>2</v>
      </c>
      <c r="AX18" s="45"/>
      <c r="AY18" s="46"/>
      <c r="AZ18" s="52"/>
      <c r="BA18" s="45"/>
      <c r="BB18" s="45"/>
      <c r="BC18" s="46"/>
      <c r="BD18" s="10">
        <f t="shared" si="0"/>
        <v>14</v>
      </c>
    </row>
    <row r="19" spans="1:56" ht="24.75" customHeight="1">
      <c r="A19" s="12">
        <v>16</v>
      </c>
      <c r="B19" s="31" t="s">
        <v>23</v>
      </c>
      <c r="C19" s="29" t="s">
        <v>20</v>
      </c>
      <c r="D19" s="27">
        <v>10</v>
      </c>
      <c r="E19" s="52"/>
      <c r="F19" s="53"/>
      <c r="G19" s="45"/>
      <c r="H19" s="46"/>
      <c r="I19" s="52"/>
      <c r="J19" s="53"/>
      <c r="K19" s="45"/>
      <c r="L19" s="181">
        <v>2</v>
      </c>
      <c r="M19" s="45"/>
      <c r="N19" s="47"/>
      <c r="O19" s="46"/>
      <c r="P19" s="181">
        <v>2</v>
      </c>
      <c r="Q19" s="45"/>
      <c r="R19" s="47"/>
      <c r="S19" s="47"/>
      <c r="T19" s="46"/>
      <c r="U19" s="181">
        <v>2</v>
      </c>
      <c r="V19" s="53"/>
      <c r="W19" s="53"/>
      <c r="X19" s="47"/>
      <c r="Y19" s="97"/>
      <c r="Z19" s="94"/>
      <c r="AA19" s="172"/>
      <c r="AB19" s="175"/>
      <c r="AC19" s="176"/>
      <c r="AD19" s="224"/>
      <c r="AE19" s="225"/>
      <c r="AF19" s="226"/>
      <c r="AG19" s="181">
        <v>2</v>
      </c>
      <c r="AH19" s="45"/>
      <c r="AI19" s="47"/>
      <c r="AJ19" s="52"/>
      <c r="AK19" s="45"/>
      <c r="AL19" s="46"/>
      <c r="AM19" s="52"/>
      <c r="AN19" s="45"/>
      <c r="AO19" s="46"/>
      <c r="AP19" s="181">
        <v>2</v>
      </c>
      <c r="AQ19" s="56"/>
      <c r="AR19" s="46"/>
      <c r="AS19" s="181">
        <v>2</v>
      </c>
      <c r="AT19" s="45"/>
      <c r="AU19" s="56"/>
      <c r="AV19" s="46"/>
      <c r="AW19" s="181">
        <v>2</v>
      </c>
      <c r="AX19" s="45"/>
      <c r="AY19" s="46"/>
      <c r="AZ19" s="52"/>
      <c r="BA19" s="45"/>
      <c r="BB19" s="45"/>
      <c r="BC19" s="46"/>
      <c r="BD19" s="10">
        <f t="shared" si="0"/>
        <v>14</v>
      </c>
    </row>
  </sheetData>
  <sheetProtection/>
  <mergeCells count="16">
    <mergeCell ref="AD2:AF2"/>
    <mergeCell ref="AD3:AF19"/>
    <mergeCell ref="AZ2:BC2"/>
    <mergeCell ref="AG2:AI2"/>
    <mergeCell ref="AJ2:AL2"/>
    <mergeCell ref="AM2:AO2"/>
    <mergeCell ref="AP2:AR2"/>
    <mergeCell ref="AS2:AV2"/>
    <mergeCell ref="AW2:AY2"/>
    <mergeCell ref="Y2:AA2"/>
    <mergeCell ref="AB2:AC2"/>
    <mergeCell ref="E2:H2"/>
    <mergeCell ref="I2:K2"/>
    <mergeCell ref="L2:O2"/>
    <mergeCell ref="P2:T2"/>
    <mergeCell ref="U2:X2"/>
  </mergeCells>
  <printOptions/>
  <pageMargins left="0.15748031496062992" right="0.15748031496062992" top="0.31496062992125984" bottom="0.3937007874015748" header="0.35433070866141736" footer="0.3937007874015748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LibreOffice/4.3.5.2$MacOSX_X86_64 LibreOffice_project/3a87456aaa6a95c63eea1c1b3201acedf0751bd5</Application>
  <DocSecurity>0</DocSecurity>
  <Template/>
  <Manager/>
  <Company/>
  <TotalTime>1701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zet</cp:lastModifiedBy>
  <cp:lastPrinted>2019-01-03T07:31:06Z</cp:lastPrinted>
  <dcterms:created xsi:type="dcterms:W3CDTF">2015-04-30T07:32:11Z</dcterms:created>
  <dcterms:modified xsi:type="dcterms:W3CDTF">2019-01-06T19:26:55Z</dcterms:modified>
  <cp:category/>
  <cp:version/>
  <cp:contentType/>
  <cp:contentStatus/>
  <cp:revision>4</cp:revision>
</cp:coreProperties>
</file>